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330" windowHeight="4095" activeTab="2"/>
  </bookViews>
  <sheets>
    <sheet name="メモ" sheetId="1" r:id="rId1"/>
    <sheet name="エントリー2013" sheetId="2" r:id="rId2"/>
    <sheet name="2013順位表" sheetId="3" r:id="rId3"/>
  </sheets>
  <definedNames>
    <definedName name="_xlnm.Print_Area" localSheetId="2">'2013順位表'!$A$1:$K$82</definedName>
    <definedName name="_xlnm.Print_Area" localSheetId="1">'エントリー2013'!$A$1:$J$82</definedName>
    <definedName name="_xlnm.Print_Titles" localSheetId="2">'2013順位表'!$3:$4</definedName>
    <definedName name="_xlnm.Print_Titles" localSheetId="1">'エントリー2013'!$3:$5</definedName>
  </definedNames>
  <calcPr fullCalcOnLoad="1"/>
</workbook>
</file>

<file path=xl/sharedStrings.xml><?xml version="1.0" encoding="utf-8"?>
<sst xmlns="http://schemas.openxmlformats.org/spreadsheetml/2006/main" count="474" uniqueCount="245">
  <si>
    <t>コース距離</t>
  </si>
  <si>
    <t>START時刻</t>
  </si>
  <si>
    <t>風域</t>
  </si>
  <si>
    <t>順位</t>
  </si>
  <si>
    <t>EntNO</t>
  </si>
  <si>
    <t>艇名</t>
  </si>
  <si>
    <t>代表者</t>
  </si>
  <si>
    <t>Rm</t>
  </si>
  <si>
    <t>TA</t>
  </si>
  <si>
    <t>着順</t>
  </si>
  <si>
    <t>着時刻</t>
  </si>
  <si>
    <t>所要タイム</t>
  </si>
  <si>
    <t>修正タイム</t>
  </si>
  <si>
    <t>ＤＮＦ</t>
  </si>
  <si>
    <t>ＤＳＱ</t>
  </si>
  <si>
    <t>ＤＮＳ</t>
  </si>
  <si>
    <t>修正タイム</t>
  </si>
  <si>
    <t>Ｒｍ</t>
  </si>
  <si>
    <t>昇順</t>
  </si>
  <si>
    <t>フィニッシュ出来ない (ｄｉｄ　ｎｏｔ　ｆｉｎｉｓｈ)　</t>
  </si>
  <si>
    <t>失格 (Ｄｉｓｑｕａｌｉｆｉｅｄ)</t>
  </si>
  <si>
    <t>スタートしない (ｄｉｄ　ｎｏｔ　ｓｔａｒｔ)　</t>
  </si>
  <si>
    <t>ＲＥＴ</t>
  </si>
  <si>
    <t>途中棄権(RETIRE)</t>
  </si>
  <si>
    <t>DNC</t>
  </si>
  <si>
    <t>did not complete(規定周回数不足)</t>
  </si>
  <si>
    <t>OCS</t>
  </si>
  <si>
    <t>個別のリコールとして扱われる</t>
  </si>
  <si>
    <t>略語などの解説</t>
  </si>
  <si>
    <t>右記を優先にして並び替えを行い、順位を確定</t>
  </si>
  <si>
    <t>解説</t>
  </si>
  <si>
    <t>ＲＥＴ</t>
  </si>
  <si>
    <t>ＤＳＱ</t>
  </si>
  <si>
    <t>ＤＮＳ</t>
  </si>
  <si>
    <t>スタートしない (ｄｉｄ　ｎｏｔ　ｓｔａｒｔ)　</t>
  </si>
  <si>
    <t>DNC</t>
  </si>
  <si>
    <t>did not complete(規定周回数不足)</t>
  </si>
  <si>
    <t>OCS</t>
  </si>
  <si>
    <t>個別のリコールとして扱われる</t>
  </si>
  <si>
    <t>DNC</t>
  </si>
  <si>
    <t>DNNT Coming</t>
  </si>
  <si>
    <t>Ｒｍ</t>
  </si>
  <si>
    <t>ドラゴンゲートスルスミ</t>
  </si>
  <si>
    <t>久原 伊知郎</t>
  </si>
  <si>
    <t>悟空</t>
  </si>
  <si>
    <t>有田 芳祐</t>
  </si>
  <si>
    <t>ファルコン</t>
  </si>
  <si>
    <t>柴田 邦明</t>
  </si>
  <si>
    <t>ミストラルⅢ</t>
  </si>
  <si>
    <t>東島 秀行</t>
  </si>
  <si>
    <t>タイムトラベラー</t>
  </si>
  <si>
    <t>松尾 晃</t>
  </si>
  <si>
    <t>白石 正男</t>
  </si>
  <si>
    <t>ＲＩＳＥ</t>
  </si>
  <si>
    <t>安田 國士</t>
  </si>
  <si>
    <t>Ｎａｔｉｖｅ　Ｄａｎｃｅｒ　Ｆ4</t>
  </si>
  <si>
    <t>福田 ゆたか</t>
  </si>
  <si>
    <t>ＧＡＩＡⅢ</t>
  </si>
  <si>
    <t>武本 純一</t>
  </si>
  <si>
    <t>メルルーサ</t>
  </si>
  <si>
    <t>鎌田 保憲</t>
  </si>
  <si>
    <t>シェンロン</t>
  </si>
  <si>
    <t>田中 保信</t>
  </si>
  <si>
    <t>堀川 公平</t>
  </si>
  <si>
    <t>ラスカル</t>
  </si>
  <si>
    <t>後藤 純明</t>
  </si>
  <si>
    <t>ＨＥＡＴ　ＷＡＶＥ　Ⅱ</t>
  </si>
  <si>
    <t>青木 宏</t>
  </si>
  <si>
    <t>伯鷗</t>
  </si>
  <si>
    <t>垣外 朋之</t>
  </si>
  <si>
    <t>ハミングバード７</t>
  </si>
  <si>
    <t>江口 敏行</t>
  </si>
  <si>
    <t>BB</t>
  </si>
  <si>
    <t>高橋 拓也</t>
  </si>
  <si>
    <t>マーフィー</t>
  </si>
  <si>
    <t>垣端　真幸</t>
  </si>
  <si>
    <t>破天荒</t>
  </si>
  <si>
    <t>諸岡　寿</t>
  </si>
  <si>
    <t>ネイティブダンサーＢＬＴ</t>
  </si>
  <si>
    <t>牛島　信雄</t>
  </si>
  <si>
    <t>ＬＡＰＵＴＡⅡ</t>
  </si>
  <si>
    <t>猪平　雄一郎</t>
  </si>
  <si>
    <t>You-U-Norich</t>
  </si>
  <si>
    <t>中野　善行</t>
  </si>
  <si>
    <t>アルファルドⅣ</t>
  </si>
  <si>
    <t>井戸　真介</t>
  </si>
  <si>
    <t>熊坂　俊彦</t>
  </si>
  <si>
    <t>Ｂａｍｂｉｎｏ</t>
  </si>
  <si>
    <t>沼田　浩行</t>
  </si>
  <si>
    <t>Ｓｅａ-Ｓｐａｒｒｏｗ２</t>
  </si>
  <si>
    <t>浅川　潮太郎</t>
  </si>
  <si>
    <t>ＨＵＭＭＩＮＧ　ＢＩＲＤⅤ</t>
  </si>
  <si>
    <t>辰巳　和正</t>
  </si>
  <si>
    <t>ＴＡＫＡＮＥ　Ｒ＆Ｃ</t>
  </si>
  <si>
    <t>杉本　義貴</t>
  </si>
  <si>
    <t>山添　誠</t>
  </si>
  <si>
    <t>ＴｓｕｂａｓａⅡ</t>
  </si>
  <si>
    <t>松本　広</t>
  </si>
  <si>
    <t>ＳＫＩＰ　ＪＡＣＫ</t>
  </si>
  <si>
    <t>浜﨑　久夫</t>
  </si>
  <si>
    <t>セカンドラブ</t>
  </si>
  <si>
    <t>白石　元英</t>
  </si>
  <si>
    <t>Ｉｎｆｉｎｉｔｅ　Ｂｌｕｅ</t>
  </si>
  <si>
    <t>小宮　功志</t>
  </si>
  <si>
    <t>相良　誠</t>
  </si>
  <si>
    <t>パーティー・パーティー</t>
  </si>
  <si>
    <t>甲斐　達夫</t>
  </si>
  <si>
    <t>タイナマラ</t>
  </si>
  <si>
    <t>荒木　孝一</t>
  </si>
  <si>
    <t>ＦＯＸＹ　ＬＡＤＹ</t>
  </si>
  <si>
    <t>仲間　健二</t>
  </si>
  <si>
    <t>ＺＥＰＨＩＲＥ</t>
  </si>
  <si>
    <t>大島　靖彦</t>
  </si>
  <si>
    <t>天晴ブリージングスマイルⅢ</t>
  </si>
  <si>
    <t>千田　安博</t>
  </si>
  <si>
    <t>北野　英夫</t>
  </si>
  <si>
    <t>フレイヤⅤ</t>
  </si>
  <si>
    <t>梶原　喜徳</t>
  </si>
  <si>
    <t>福徳</t>
  </si>
  <si>
    <t>Ｓｔａｓｈａ</t>
  </si>
  <si>
    <t>飯盛　啓次</t>
  </si>
  <si>
    <t>吉永　文典</t>
  </si>
  <si>
    <t>嫦娥</t>
  </si>
  <si>
    <t>貴伝名　泰</t>
  </si>
  <si>
    <t>ＡＺＵＭＩ</t>
  </si>
  <si>
    <t>武田　敬治</t>
  </si>
  <si>
    <t>ＭＡＬＯＬＯ</t>
  </si>
  <si>
    <t>佐藤　栄一</t>
  </si>
  <si>
    <t>飛梅</t>
  </si>
  <si>
    <t>エスポアール</t>
  </si>
  <si>
    <t>中林　幸嗣</t>
  </si>
  <si>
    <t>ＯｈａｎａⅢ</t>
  </si>
  <si>
    <t>田中　和明（艇長）</t>
  </si>
  <si>
    <t>アルゴⅤ</t>
  </si>
  <si>
    <t>堀江　利治（艇長）</t>
  </si>
  <si>
    <t>略号</t>
  </si>
  <si>
    <t>2013年ヨットレース成績表</t>
  </si>
  <si>
    <t xml:space="preserve">Big Joy </t>
  </si>
  <si>
    <t>最上  修</t>
  </si>
  <si>
    <t>MARINE DANCER</t>
  </si>
  <si>
    <t>因幡  誠治</t>
  </si>
  <si>
    <t>ｼｰｶﾞﾙ3</t>
  </si>
  <si>
    <t>石橋  雄一郎</t>
  </si>
  <si>
    <t>ﾏｯﾌﾟﾚ</t>
  </si>
  <si>
    <t>上農  晴三</t>
  </si>
  <si>
    <t>Camarades</t>
  </si>
  <si>
    <t>浮田  芳典</t>
  </si>
  <si>
    <t>ﾌｪｱｳｨﾝﾄﾞ</t>
  </si>
  <si>
    <t>宮原  栄一</t>
  </si>
  <si>
    <t>MINAMI</t>
  </si>
  <si>
    <t>前嶋  浩一</t>
  </si>
  <si>
    <t>Ｍａｎｅｕｖｅｒ ２</t>
  </si>
  <si>
    <t>アルゴノート･キャンセル</t>
  </si>
  <si>
    <t>酔艇Ⅲ</t>
  </si>
  <si>
    <t>石川  佳子</t>
  </si>
  <si>
    <t>帆遊･ギャートルズⅣ</t>
  </si>
  <si>
    <t>矢矧Ⅳ</t>
  </si>
  <si>
    <t>田中 信吾</t>
  </si>
  <si>
    <t>Little Wing</t>
  </si>
  <si>
    <t>小河  克己</t>
  </si>
  <si>
    <t>才田 忠利</t>
  </si>
  <si>
    <t>海道</t>
  </si>
  <si>
    <t>中西　伸一</t>
  </si>
  <si>
    <t>chikoⅢ</t>
  </si>
  <si>
    <t>吉田  寛</t>
  </si>
  <si>
    <t>Ｓｙｌｐｈｉｄｅ</t>
  </si>
  <si>
    <t>岩渕　牧男</t>
  </si>
  <si>
    <t>のみんぴあ</t>
  </si>
  <si>
    <t>大内　利典</t>
  </si>
  <si>
    <t>Ｓａｉｌｏｒ’ｓ Ｍｏｏｎ</t>
  </si>
  <si>
    <t>大須賀　文生</t>
  </si>
  <si>
    <t>たかひろⅡ・キャンセル</t>
  </si>
  <si>
    <t>山本  龍信</t>
  </si>
  <si>
    <t>Penelepe</t>
  </si>
  <si>
    <t>嵩  義則</t>
  </si>
  <si>
    <t>Claris forte</t>
  </si>
  <si>
    <t>中野　誠</t>
  </si>
  <si>
    <t>ハナミズキ</t>
  </si>
  <si>
    <t>末次　健一</t>
  </si>
  <si>
    <t>JUST DO IT</t>
  </si>
  <si>
    <t>木下  博</t>
  </si>
  <si>
    <t>石川  清光</t>
  </si>
  <si>
    <t>FIRST</t>
  </si>
  <si>
    <t>古川  真一</t>
  </si>
  <si>
    <t>カカドウー</t>
  </si>
  <si>
    <t>上近　博一</t>
  </si>
  <si>
    <t>じゃっと</t>
  </si>
  <si>
    <t>河野　博</t>
  </si>
  <si>
    <t>K.CONTESSA</t>
  </si>
  <si>
    <t>WHISPERING JACK</t>
  </si>
  <si>
    <t>青柳  泰秀</t>
  </si>
  <si>
    <t>ＤｅＪａ　vu</t>
  </si>
  <si>
    <t>柿本　秀治</t>
  </si>
  <si>
    <t>ウィザードサリー</t>
  </si>
  <si>
    <t>みずねずみ</t>
  </si>
  <si>
    <t>重松　良周</t>
  </si>
  <si>
    <t>ぷらむ</t>
  </si>
  <si>
    <t>アムピトリテ</t>
  </si>
  <si>
    <t>古賀　義雄</t>
  </si>
  <si>
    <t>Ｆｒｅｅｓｔｙｌｅ・キャンセル</t>
  </si>
  <si>
    <t>キャンセル</t>
  </si>
  <si>
    <t>JPN4390</t>
  </si>
  <si>
    <t/>
  </si>
  <si>
    <t>4815</t>
  </si>
  <si>
    <t>1124</t>
  </si>
  <si>
    <t>3016</t>
  </si>
  <si>
    <t>3979</t>
  </si>
  <si>
    <t>6488</t>
  </si>
  <si>
    <t>4527</t>
  </si>
  <si>
    <t>6812</t>
  </si>
  <si>
    <t>6350</t>
  </si>
  <si>
    <t>6605</t>
  </si>
  <si>
    <t>5151</t>
  </si>
  <si>
    <t>2640</t>
  </si>
  <si>
    <t>4723</t>
  </si>
  <si>
    <t>6411</t>
  </si>
  <si>
    <t>1604</t>
  </si>
  <si>
    <t>6139</t>
  </si>
  <si>
    <t>6610</t>
  </si>
  <si>
    <t>5028</t>
  </si>
  <si>
    <t>DHL1245</t>
  </si>
  <si>
    <t>JPN5873</t>
  </si>
  <si>
    <t>5636</t>
  </si>
  <si>
    <t>5501</t>
  </si>
  <si>
    <t>5293</t>
  </si>
  <si>
    <t>4966</t>
  </si>
  <si>
    <t>6446</t>
  </si>
  <si>
    <t>3889</t>
  </si>
  <si>
    <t>2393</t>
  </si>
  <si>
    <t>22</t>
  </si>
  <si>
    <t>6314</t>
  </si>
  <si>
    <t>6232</t>
  </si>
  <si>
    <t>キャンセル</t>
  </si>
  <si>
    <t>RET</t>
  </si>
  <si>
    <t>RET</t>
  </si>
  <si>
    <r>
      <t>ファルコン</t>
    </r>
    <r>
      <rPr>
        <b/>
        <sz val="11"/>
        <rFont val="ＭＳ Ｐゴシック"/>
        <family val="3"/>
      </rPr>
      <t>(OCS)</t>
    </r>
  </si>
  <si>
    <t>DNF</t>
  </si>
  <si>
    <t>DNF</t>
  </si>
  <si>
    <t>DNF</t>
  </si>
  <si>
    <t>DNF</t>
  </si>
  <si>
    <t>セイルNO</t>
  </si>
  <si>
    <t>OCS</t>
  </si>
  <si>
    <t>DNF</t>
  </si>
  <si>
    <t>RET</t>
  </si>
  <si>
    <t>キャンセル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</si>
</sst>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_ "/>
    <numFmt numFmtId="182" formatCode="0.00_);[Red]\(0.00\)"/>
    <numFmt numFmtId="183" formatCode="0.000000000000000_);[Red]\(0.000000000000000\)"/>
    <numFmt numFmtId="184" formatCode="0.000_);[Red]\(0.000\)"/>
    <numFmt numFmtId="185" formatCode="0.0_);[Red]\(0.0\)"/>
    <numFmt numFmtId="186" formatCode="0_);[Red]\(0\)"/>
    <numFmt numFmtId="187" formatCode="h:mm:ss;@"/>
  </numFmts>
  <fonts count="49">
    <font>
      <sz val="11"/>
      <name val="ＭＳ Ｐゴシック"/>
      <family val="3"/>
    </font>
    <font>
      <sz val="12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6"/>
      <name val="Osaka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2"/>
      <color indexed="16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2"/>
      <name val="Osaka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5" fillId="0" borderId="0" xfId="61" applyFont="1" applyFill="1" applyAlignment="1">
      <alignment horizontal="left"/>
      <protection/>
    </xf>
    <xf numFmtId="0" fontId="6" fillId="0" borderId="0" xfId="61" applyFont="1" applyFill="1" applyAlignment="1">
      <alignment horizontal="center" vertical="center"/>
      <protection/>
    </xf>
    <xf numFmtId="0" fontId="6" fillId="0" borderId="0" xfId="61" applyFont="1" applyFill="1" applyAlignment="1">
      <alignment vertical="center"/>
      <protection/>
    </xf>
    <xf numFmtId="182" fontId="6" fillId="0" borderId="0" xfId="61" applyNumberFormat="1" applyFont="1" applyFill="1" applyAlignment="1">
      <alignment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1" fillId="0" borderId="0" xfId="61" applyFill="1" applyAlignment="1">
      <alignment vertical="center"/>
      <protection/>
    </xf>
    <xf numFmtId="0" fontId="6" fillId="0" borderId="0" xfId="61" applyFont="1" applyFill="1">
      <alignment/>
      <protection/>
    </xf>
    <xf numFmtId="0" fontId="8" fillId="0" borderId="0" xfId="61" applyFont="1" applyFill="1" applyAlignment="1">
      <alignment horizontal="center"/>
      <protection/>
    </xf>
    <xf numFmtId="0" fontId="6" fillId="0" borderId="0" xfId="61" applyFont="1">
      <alignment/>
      <protection/>
    </xf>
    <xf numFmtId="182" fontId="8" fillId="0" borderId="0" xfId="61" applyNumberFormat="1" applyFont="1" applyFill="1" applyAlignment="1">
      <alignment horizontal="center"/>
      <protection/>
    </xf>
    <xf numFmtId="0" fontId="6" fillId="0" borderId="10" xfId="61" applyFont="1" applyFill="1" applyBorder="1" applyAlignment="1">
      <alignment horizontal="center"/>
      <protection/>
    </xf>
    <xf numFmtId="21" fontId="6" fillId="0" borderId="10" xfId="61" applyNumberFormat="1" applyFont="1" applyFill="1" applyBorder="1" applyAlignment="1">
      <alignment horizontal="center"/>
      <protection/>
    </xf>
    <xf numFmtId="0" fontId="1" fillId="0" borderId="0" xfId="61" applyFill="1">
      <alignment/>
      <protection/>
    </xf>
    <xf numFmtId="0" fontId="6" fillId="0" borderId="0" xfId="61" applyFont="1" applyFill="1" applyAlignment="1">
      <alignment horizontal="center"/>
      <protection/>
    </xf>
    <xf numFmtId="182" fontId="6" fillId="0" borderId="0" xfId="61" applyNumberFormat="1" applyFont="1" applyFill="1">
      <alignment/>
      <protection/>
    </xf>
    <xf numFmtId="21" fontId="6" fillId="0" borderId="0" xfId="61" applyNumberFormat="1" applyFont="1" applyFill="1" applyAlignment="1">
      <alignment horizontal="center"/>
      <protection/>
    </xf>
    <xf numFmtId="0" fontId="6" fillId="0" borderId="0" xfId="61" applyFont="1" applyBorder="1">
      <alignment/>
      <protection/>
    </xf>
    <xf numFmtId="0" fontId="6" fillId="0" borderId="0" xfId="61" applyFont="1" applyFill="1" applyBorder="1">
      <alignment/>
      <protection/>
    </xf>
    <xf numFmtId="0" fontId="1" fillId="0" borderId="0" xfId="61" applyFill="1" applyAlignment="1">
      <alignment horizontal="center"/>
      <protection/>
    </xf>
    <xf numFmtId="182" fontId="1" fillId="0" borderId="0" xfId="61" applyNumberFormat="1" applyFill="1" applyAlignment="1">
      <alignment horizontal="center"/>
      <protection/>
    </xf>
    <xf numFmtId="21" fontId="1" fillId="0" borderId="0" xfId="61" applyNumberFormat="1" applyFill="1" applyAlignment="1">
      <alignment horizontal="center"/>
      <protection/>
    </xf>
    <xf numFmtId="182" fontId="1" fillId="0" borderId="0" xfId="61" applyNumberFormat="1" applyFill="1">
      <alignment/>
      <protection/>
    </xf>
    <xf numFmtId="0" fontId="1" fillId="0" borderId="0" xfId="61" applyFont="1" applyFill="1">
      <alignment/>
      <protection/>
    </xf>
    <xf numFmtId="0" fontId="0" fillId="0" borderId="10" xfId="0" applyBorder="1" applyAlignment="1">
      <alignment vertical="center"/>
    </xf>
    <xf numFmtId="0" fontId="6" fillId="0" borderId="10" xfId="61" applyFont="1" applyFill="1" applyBorder="1" applyAlignment="1">
      <alignment vertical="center"/>
      <protection/>
    </xf>
    <xf numFmtId="182" fontId="6" fillId="0" borderId="10" xfId="61" applyNumberFormat="1" applyFont="1" applyFill="1" applyBorder="1" applyAlignment="1">
      <alignment horizontal="center" vertical="center"/>
      <protection/>
    </xf>
    <xf numFmtId="21" fontId="6" fillId="0" borderId="10" xfId="61" applyNumberFormat="1" applyFont="1" applyFill="1" applyBorder="1" applyAlignment="1">
      <alignment horizontal="center" vertical="center"/>
      <protection/>
    </xf>
    <xf numFmtId="1" fontId="7" fillId="0" borderId="10" xfId="61" applyNumberFormat="1" applyFont="1" applyFill="1" applyBorder="1" applyAlignment="1">
      <alignment horizontal="center"/>
      <protection/>
    </xf>
    <xf numFmtId="0" fontId="7" fillId="0" borderId="10" xfId="61" applyFont="1" applyFill="1" applyBorder="1" applyAlignment="1">
      <alignment horizontal="center"/>
      <protection/>
    </xf>
    <xf numFmtId="187" fontId="6" fillId="0" borderId="10" xfId="61" applyNumberFormat="1" applyFont="1" applyFill="1" applyBorder="1" applyAlignment="1">
      <alignment horizontal="center"/>
      <protection/>
    </xf>
    <xf numFmtId="0" fontId="7" fillId="0" borderId="10" xfId="61" applyNumberFormat="1" applyFont="1" applyFill="1" applyBorder="1" applyAlignment="1">
      <alignment horizontal="center"/>
      <protection/>
    </xf>
    <xf numFmtId="0" fontId="7" fillId="0" borderId="10" xfId="61" applyFont="1" applyBorder="1" applyAlignment="1">
      <alignment horizontal="center"/>
      <protection/>
    </xf>
    <xf numFmtId="21" fontId="1" fillId="0" borderId="10" xfId="61" applyNumberFormat="1" applyFill="1" applyBorder="1" applyAlignment="1">
      <alignment horizontal="center"/>
      <protection/>
    </xf>
    <xf numFmtId="21" fontId="1" fillId="0" borderId="0" xfId="61" applyNumberFormat="1" applyFill="1">
      <alignment/>
      <protection/>
    </xf>
    <xf numFmtId="0" fontId="0" fillId="0" borderId="0" xfId="0" applyBorder="1" applyAlignment="1">
      <alignment vertical="center"/>
    </xf>
    <xf numFmtId="0" fontId="1" fillId="0" borderId="10" xfId="61" applyFill="1" applyBorder="1">
      <alignment/>
      <protection/>
    </xf>
    <xf numFmtId="0" fontId="1" fillId="0" borderId="0" xfId="61" applyFill="1" applyBorder="1">
      <alignment/>
      <protection/>
    </xf>
    <xf numFmtId="0" fontId="1" fillId="0" borderId="0" xfId="61" applyFont="1" applyFill="1" applyBorder="1">
      <alignment/>
      <protection/>
    </xf>
    <xf numFmtId="0" fontId="10" fillId="0" borderId="0" xfId="62" applyFont="1" applyFill="1" applyBorder="1">
      <alignment/>
      <protection/>
    </xf>
    <xf numFmtId="0" fontId="0" fillId="0" borderId="10" xfId="0" applyFont="1" applyFill="1" applyBorder="1" applyAlignment="1">
      <alignment vertical="center"/>
    </xf>
    <xf numFmtId="182" fontId="0" fillId="0" borderId="10" xfId="62" applyNumberFormat="1" applyFont="1" applyFill="1" applyBorder="1" applyAlignment="1">
      <alignment horizontal="right"/>
      <protection/>
    </xf>
    <xf numFmtId="182" fontId="12" fillId="0" borderId="10" xfId="62" applyNumberFormat="1" applyFont="1" applyFill="1" applyBorder="1" applyAlignment="1">
      <alignment horizontal="right"/>
      <protection/>
    </xf>
    <xf numFmtId="0" fontId="0" fillId="0" borderId="10" xfId="0" applyFill="1" applyBorder="1" applyAlignment="1">
      <alignment vertical="center"/>
    </xf>
    <xf numFmtId="182" fontId="0" fillId="0" borderId="10" xfId="62" applyNumberFormat="1" applyFont="1" applyFill="1" applyBorder="1" applyAlignment="1">
      <alignment horizontal="right"/>
      <protection/>
    </xf>
    <xf numFmtId="0" fontId="0" fillId="33" borderId="10" xfId="0" applyFont="1" applyFill="1" applyBorder="1" applyAlignment="1">
      <alignment vertical="center"/>
    </xf>
    <xf numFmtId="182" fontId="0" fillId="33" borderId="10" xfId="62" applyNumberFormat="1" applyFont="1" applyFill="1" applyBorder="1" applyAlignment="1">
      <alignment horizontal="right"/>
      <protection/>
    </xf>
    <xf numFmtId="1" fontId="7" fillId="33" borderId="10" xfId="61" applyNumberFormat="1" applyFont="1" applyFill="1" applyBorder="1" applyAlignment="1">
      <alignment horizontal="center"/>
      <protection/>
    </xf>
    <xf numFmtId="0" fontId="7" fillId="33" borderId="10" xfId="61" applyFont="1" applyFill="1" applyBorder="1" applyAlignment="1">
      <alignment horizontal="center"/>
      <protection/>
    </xf>
    <xf numFmtId="187" fontId="6" fillId="33" borderId="10" xfId="61" applyNumberFormat="1" applyFont="1" applyFill="1" applyBorder="1" applyAlignment="1">
      <alignment horizontal="center"/>
      <protection/>
    </xf>
    <xf numFmtId="0" fontId="7" fillId="33" borderId="10" xfId="61" applyNumberFormat="1" applyFont="1" applyFill="1" applyBorder="1" applyAlignment="1">
      <alignment horizontal="center"/>
      <protection/>
    </xf>
    <xf numFmtId="0" fontId="0" fillId="33" borderId="10" xfId="0" applyFill="1" applyBorder="1" applyAlignment="1">
      <alignment vertical="center"/>
    </xf>
    <xf numFmtId="182" fontId="12" fillId="33" borderId="10" xfId="62" applyNumberFormat="1" applyFont="1" applyFill="1" applyBorder="1" applyAlignment="1">
      <alignment horizontal="right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82" fontId="0" fillId="33" borderId="10" xfId="62" applyNumberFormat="1" applyFont="1" applyFill="1" applyBorder="1" applyAlignment="1">
      <alignment horizontal="right"/>
      <protection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182" fontId="0" fillId="34" borderId="10" xfId="62" applyNumberFormat="1" applyFont="1" applyFill="1" applyBorder="1" applyAlignment="1">
      <alignment horizontal="right"/>
      <protection/>
    </xf>
    <xf numFmtId="1" fontId="7" fillId="34" borderId="10" xfId="61" applyNumberFormat="1" applyFont="1" applyFill="1" applyBorder="1" applyAlignment="1">
      <alignment horizontal="center"/>
      <protection/>
    </xf>
    <xf numFmtId="0" fontId="7" fillId="34" borderId="10" xfId="61" applyFont="1" applyFill="1" applyBorder="1" applyAlignment="1">
      <alignment horizontal="center"/>
      <protection/>
    </xf>
    <xf numFmtId="187" fontId="6" fillId="34" borderId="10" xfId="61" applyNumberFormat="1" applyFont="1" applyFill="1" applyBorder="1" applyAlignment="1">
      <alignment horizontal="center"/>
      <protection/>
    </xf>
    <xf numFmtId="0" fontId="7" fillId="34" borderId="10" xfId="61" applyNumberFormat="1" applyFont="1" applyFill="1" applyBorder="1" applyAlignment="1">
      <alignment horizontal="center"/>
      <protection/>
    </xf>
    <xf numFmtId="0" fontId="0" fillId="34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5" fillId="0" borderId="0" xfId="61" applyFont="1" applyFill="1" applyAlignment="1">
      <alignment horizontal="center" vertical="center"/>
      <protection/>
    </xf>
    <xf numFmtId="0" fontId="14" fillId="0" borderId="10" xfId="6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vertical="center"/>
    </xf>
    <xf numFmtId="182" fontId="0" fillId="0" borderId="12" xfId="62" applyNumberFormat="1" applyFont="1" applyFill="1" applyBorder="1" applyAlignment="1">
      <alignment horizontal="right"/>
      <protection/>
    </xf>
    <xf numFmtId="1" fontId="7" fillId="0" borderId="12" xfId="61" applyNumberFormat="1" applyFont="1" applyFill="1" applyBorder="1" applyAlignment="1">
      <alignment horizontal="center"/>
      <protection/>
    </xf>
    <xf numFmtId="0" fontId="7" fillId="0" borderId="12" xfId="61" applyFont="1" applyFill="1" applyBorder="1" applyAlignment="1">
      <alignment horizontal="center"/>
      <protection/>
    </xf>
    <xf numFmtId="187" fontId="6" fillId="0" borderId="12" xfId="61" applyNumberFormat="1" applyFont="1" applyFill="1" applyBorder="1" applyAlignment="1">
      <alignment horizontal="center"/>
      <protection/>
    </xf>
    <xf numFmtId="0" fontId="7" fillId="0" borderId="12" xfId="61" applyNumberFormat="1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horizontal="center" vertical="center"/>
    </xf>
    <xf numFmtId="0" fontId="14" fillId="0" borderId="13" xfId="61" applyFont="1" applyFill="1" applyBorder="1" applyAlignment="1">
      <alignment horizontal="center" vertical="center"/>
      <protection/>
    </xf>
    <xf numFmtId="182" fontId="14" fillId="0" borderId="13" xfId="61" applyNumberFormat="1" applyFont="1" applyFill="1" applyBorder="1" applyAlignment="1">
      <alignment horizontal="center" vertical="center"/>
      <protection/>
    </xf>
    <xf numFmtId="21" fontId="14" fillId="0" borderId="13" xfId="61" applyNumberFormat="1" applyFont="1" applyFill="1" applyBorder="1" applyAlignment="1">
      <alignment horizontal="center" vertical="center"/>
      <protection/>
    </xf>
    <xf numFmtId="0" fontId="15" fillId="0" borderId="13" xfId="61" applyFont="1" applyFill="1" applyBorder="1" applyAlignment="1">
      <alignment horizontal="center" vertical="center"/>
      <protection/>
    </xf>
    <xf numFmtId="0" fontId="14" fillId="0" borderId="0" xfId="61" applyFont="1" applyFill="1" applyAlignment="1">
      <alignment horizontal="center" vertical="center"/>
      <protection/>
    </xf>
    <xf numFmtId="0" fontId="14" fillId="0" borderId="12" xfId="61" applyFont="1" applyFill="1" applyBorder="1" applyAlignment="1">
      <alignment horizontal="center" vertical="center"/>
      <protection/>
    </xf>
    <xf numFmtId="187" fontId="14" fillId="0" borderId="10" xfId="61" applyNumberFormat="1" applyFont="1" applyFill="1" applyBorder="1" applyAlignment="1">
      <alignment horizontal="center"/>
      <protection/>
    </xf>
    <xf numFmtId="187" fontId="14" fillId="34" borderId="10" xfId="61" applyNumberFormat="1" applyFont="1" applyFill="1" applyBorder="1" applyAlignment="1">
      <alignment horizontal="center"/>
      <protection/>
    </xf>
    <xf numFmtId="187" fontId="14" fillId="33" borderId="10" xfId="61" applyNumberFormat="1" applyFont="1" applyFill="1" applyBorder="1" applyAlignment="1">
      <alignment horizontal="center"/>
      <protection/>
    </xf>
    <xf numFmtId="0" fontId="15" fillId="0" borderId="0" xfId="61" applyFont="1" applyFill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RaceTime計算2003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9</xdr:row>
      <xdr:rowOff>9525</xdr:rowOff>
    </xdr:from>
    <xdr:to>
      <xdr:col>3</xdr:col>
      <xdr:colOff>342900</xdr:colOff>
      <xdr:row>11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286000" y="1552575"/>
          <a:ext cx="11430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1171575</xdr:colOff>
      <xdr:row>15</xdr:row>
      <xdr:rowOff>257175</xdr:rowOff>
    </xdr:from>
    <xdr:to>
      <xdr:col>14</xdr:col>
      <xdr:colOff>1285875</xdr:colOff>
      <xdr:row>18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982825" y="4238625"/>
          <a:ext cx="114300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H20" sqref="H20"/>
    </sheetView>
  </sheetViews>
  <sheetFormatPr defaultColWidth="9.00390625" defaultRowHeight="13.5"/>
  <sheetData>
    <row r="1" ht="13.5">
      <c r="B1" t="s">
        <v>28</v>
      </c>
    </row>
    <row r="3" spans="1:6" ht="13.5">
      <c r="A3" s="25">
        <v>1</v>
      </c>
      <c r="B3" s="25" t="s">
        <v>13</v>
      </c>
      <c r="C3" s="25" t="s">
        <v>19</v>
      </c>
      <c r="D3" s="25"/>
      <c r="E3" s="25"/>
      <c r="F3" s="25"/>
    </row>
    <row r="4" spans="1:6" ht="13.5">
      <c r="A4" s="25">
        <v>2</v>
      </c>
      <c r="B4" s="25" t="s">
        <v>22</v>
      </c>
      <c r="C4" s="25" t="s">
        <v>23</v>
      </c>
      <c r="D4" s="25"/>
      <c r="E4" s="25"/>
      <c r="F4" s="25"/>
    </row>
    <row r="5" spans="1:6" ht="13.5">
      <c r="A5" s="25">
        <v>3</v>
      </c>
      <c r="B5" s="25" t="s">
        <v>14</v>
      </c>
      <c r="C5" s="25" t="s">
        <v>20</v>
      </c>
      <c r="D5" s="25"/>
      <c r="E5" s="25"/>
      <c r="F5" s="25"/>
    </row>
    <row r="6" spans="1:6" ht="13.5">
      <c r="A6" s="25">
        <v>4</v>
      </c>
      <c r="B6" s="25" t="s">
        <v>15</v>
      </c>
      <c r="C6" s="25" t="s">
        <v>21</v>
      </c>
      <c r="D6" s="25"/>
      <c r="E6" s="25"/>
      <c r="F6" s="25"/>
    </row>
    <row r="7" spans="1:6" ht="13.5">
      <c r="A7" s="25">
        <v>5</v>
      </c>
      <c r="B7" s="25" t="s">
        <v>24</v>
      </c>
      <c r="C7" s="25" t="s">
        <v>25</v>
      </c>
      <c r="D7" s="25"/>
      <c r="E7" s="25"/>
      <c r="F7" s="25"/>
    </row>
    <row r="8" spans="1:6" ht="13.5">
      <c r="A8" s="25">
        <v>6</v>
      </c>
      <c r="B8" s="25" t="s">
        <v>26</v>
      </c>
      <c r="C8" s="25" t="s">
        <v>27</v>
      </c>
      <c r="D8" s="25"/>
      <c r="E8" s="25"/>
      <c r="F8" s="25"/>
    </row>
    <row r="10" spans="1:5" ht="13.5">
      <c r="A10">
        <v>1</v>
      </c>
      <c r="B10" t="s">
        <v>16</v>
      </c>
      <c r="C10" t="s">
        <v>18</v>
      </c>
      <c r="E10" t="s">
        <v>29</v>
      </c>
    </row>
    <row r="11" spans="1:3" ht="13.5">
      <c r="A11">
        <v>2</v>
      </c>
      <c r="B11" t="s">
        <v>17</v>
      </c>
      <c r="C11" t="s">
        <v>18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0"/>
  <sheetViews>
    <sheetView zoomScale="75" zoomScaleNormal="75" zoomScaleSheetLayoutView="75" zoomScalePageLayoutView="0" workbookViewId="0" topLeftCell="A1">
      <selection activeCell="F24" sqref="F24"/>
    </sheetView>
  </sheetViews>
  <sheetFormatPr defaultColWidth="10.625" defaultRowHeight="13.5"/>
  <cols>
    <col min="1" max="1" width="12.00390625" style="14" bestFit="1" customWidth="1"/>
    <col min="2" max="2" width="7.625" style="20" customWidth="1"/>
    <col min="3" max="3" width="24.625" style="14" customWidth="1"/>
    <col min="4" max="4" width="17.875" style="14" customWidth="1"/>
    <col min="5" max="5" width="10.625" style="23" customWidth="1"/>
    <col min="6" max="6" width="10.625" style="14" customWidth="1"/>
    <col min="7" max="7" width="7.125" style="20" customWidth="1"/>
    <col min="8" max="8" width="15.25390625" style="22" customWidth="1"/>
    <col min="9" max="9" width="14.75390625" style="14" customWidth="1"/>
    <col min="10" max="10" width="15.375" style="14" customWidth="1"/>
    <col min="11" max="11" width="12.00390625" style="14" customWidth="1"/>
    <col min="12" max="12" width="16.50390625" style="14" customWidth="1"/>
    <col min="13" max="14" width="18.75390625" style="14" customWidth="1"/>
    <col min="15" max="16384" width="10.625" style="14" customWidth="1"/>
  </cols>
  <sheetData>
    <row r="1" spans="1:10" s="7" customFormat="1" ht="21.75" customHeight="1">
      <c r="A1" s="1" t="s">
        <v>136</v>
      </c>
      <c r="B1" s="2"/>
      <c r="C1" s="3"/>
      <c r="D1" s="3"/>
      <c r="E1" s="4"/>
      <c r="F1" s="3"/>
      <c r="G1" s="2"/>
      <c r="H1" s="5" t="s">
        <v>0</v>
      </c>
      <c r="I1" s="5" t="s">
        <v>1</v>
      </c>
      <c r="J1" s="6" t="s">
        <v>2</v>
      </c>
    </row>
    <row r="2" spans="1:10" ht="17.25">
      <c r="A2" s="8"/>
      <c r="B2" s="9"/>
      <c r="C2" s="9"/>
      <c r="D2" s="10"/>
      <c r="E2" s="11"/>
      <c r="F2" s="9"/>
      <c r="G2" s="9"/>
      <c r="H2" s="12">
        <v>12</v>
      </c>
      <c r="I2" s="13">
        <v>0.3958333333333333</v>
      </c>
      <c r="J2" s="12">
        <v>1</v>
      </c>
    </row>
    <row r="3" spans="1:10" ht="9" customHeight="1">
      <c r="A3" s="8"/>
      <c r="B3" s="15"/>
      <c r="C3" s="8"/>
      <c r="D3" s="8"/>
      <c r="E3" s="16"/>
      <c r="F3" s="8"/>
      <c r="G3" s="15"/>
      <c r="H3" s="17"/>
      <c r="I3" s="8"/>
      <c r="J3" s="8"/>
    </row>
    <row r="4" spans="1:15" ht="26.25" customHeight="1">
      <c r="A4" s="26" t="s">
        <v>3</v>
      </c>
      <c r="B4" s="5" t="s">
        <v>4</v>
      </c>
      <c r="C4" s="5" t="s">
        <v>5</v>
      </c>
      <c r="D4" s="5" t="s">
        <v>6</v>
      </c>
      <c r="E4" s="27" t="s">
        <v>7</v>
      </c>
      <c r="F4" s="5" t="s">
        <v>8</v>
      </c>
      <c r="G4" s="5" t="s">
        <v>9</v>
      </c>
      <c r="H4" s="28" t="s">
        <v>10</v>
      </c>
      <c r="I4" s="5" t="s">
        <v>11</v>
      </c>
      <c r="J4" s="5" t="s">
        <v>12</v>
      </c>
      <c r="K4" s="7"/>
      <c r="L4" s="7"/>
      <c r="M4" s="7"/>
      <c r="N4" s="7"/>
      <c r="O4" s="7"/>
    </row>
    <row r="5" spans="1:15" s="7" customFormat="1" ht="26.25" customHeight="1">
      <c r="A5" s="12"/>
      <c r="B5" s="41">
        <v>1</v>
      </c>
      <c r="C5" s="41" t="s">
        <v>137</v>
      </c>
      <c r="D5" s="41" t="s">
        <v>138</v>
      </c>
      <c r="E5" s="42">
        <v>6.4</v>
      </c>
      <c r="F5" s="29">
        <f aca="true" t="shared" si="0" ref="F5:F36">ROUND(IF($J$2=1,1190/E5^0.3,IF($J$2=2,1335/E5^0.4,1825/E5^0.55)),0)</f>
        <v>682</v>
      </c>
      <c r="G5" s="30" t="e">
        <f aca="true" t="shared" si="1" ref="G5:G36">RANK(H5,$H$5:$H$82,1)</f>
        <v>#N/A</v>
      </c>
      <c r="H5" s="31"/>
      <c r="I5" s="32">
        <f aca="true" t="shared" si="2" ref="I5:I36">(H5-$I$2)/"0:0:1"</f>
        <v>-34200</v>
      </c>
      <c r="J5" s="29">
        <f aca="true" t="shared" si="3" ref="J5:J36">I5-F5*$H$2</f>
        <v>-42384</v>
      </c>
      <c r="K5" s="14"/>
      <c r="L5" s="14"/>
      <c r="M5" s="14"/>
      <c r="N5" s="14"/>
      <c r="O5" s="14"/>
    </row>
    <row r="6" spans="1:13" ht="26.25" customHeight="1">
      <c r="A6" s="12"/>
      <c r="B6" s="41">
        <v>2</v>
      </c>
      <c r="C6" s="41" t="s">
        <v>139</v>
      </c>
      <c r="D6" s="41" t="s">
        <v>140</v>
      </c>
      <c r="E6" s="43">
        <v>10.5</v>
      </c>
      <c r="F6" s="29">
        <f t="shared" si="0"/>
        <v>588</v>
      </c>
      <c r="G6" s="30" t="e">
        <f t="shared" si="1"/>
        <v>#N/A</v>
      </c>
      <c r="H6" s="31"/>
      <c r="I6" s="32">
        <f t="shared" si="2"/>
        <v>-34200</v>
      </c>
      <c r="J6" s="29">
        <f t="shared" si="3"/>
        <v>-41256</v>
      </c>
      <c r="L6" s="18"/>
      <c r="M6" s="18"/>
    </row>
    <row r="7" spans="1:13" ht="26.25" customHeight="1">
      <c r="A7" s="12"/>
      <c r="B7" s="41">
        <v>3</v>
      </c>
      <c r="C7" s="41" t="s">
        <v>141</v>
      </c>
      <c r="D7" s="41" t="s">
        <v>142</v>
      </c>
      <c r="E7" s="42">
        <v>10.3</v>
      </c>
      <c r="F7" s="30">
        <f t="shared" si="0"/>
        <v>591</v>
      </c>
      <c r="G7" s="30" t="e">
        <f t="shared" si="1"/>
        <v>#N/A</v>
      </c>
      <c r="H7" s="31"/>
      <c r="I7" s="30">
        <f t="shared" si="2"/>
        <v>-34200</v>
      </c>
      <c r="J7" s="30">
        <f t="shared" si="3"/>
        <v>-41292</v>
      </c>
      <c r="L7" s="18"/>
      <c r="M7" s="18"/>
    </row>
    <row r="8" spans="1:16" ht="26.25" customHeight="1">
      <c r="A8" s="12"/>
      <c r="B8" s="41">
        <v>4</v>
      </c>
      <c r="C8" s="41" t="s">
        <v>68</v>
      </c>
      <c r="D8" s="41" t="s">
        <v>69</v>
      </c>
      <c r="E8" s="42">
        <v>9.5</v>
      </c>
      <c r="F8" s="29">
        <f t="shared" si="0"/>
        <v>606</v>
      </c>
      <c r="G8" s="30" t="e">
        <f t="shared" si="1"/>
        <v>#N/A</v>
      </c>
      <c r="H8" s="31"/>
      <c r="I8" s="32">
        <f t="shared" si="2"/>
        <v>-34200</v>
      </c>
      <c r="J8" s="29">
        <f t="shared" si="3"/>
        <v>-41472</v>
      </c>
      <c r="L8" s="38"/>
      <c r="M8" s="39"/>
      <c r="N8" s="38"/>
      <c r="O8" s="38"/>
      <c r="P8" s="38"/>
    </row>
    <row r="9" spans="1:16" ht="26.25" customHeight="1">
      <c r="A9" s="12"/>
      <c r="B9" s="41">
        <v>5</v>
      </c>
      <c r="C9" s="41" t="s">
        <v>82</v>
      </c>
      <c r="D9" s="41" t="s">
        <v>83</v>
      </c>
      <c r="E9" s="42">
        <v>8.6</v>
      </c>
      <c r="F9" s="29">
        <f t="shared" si="0"/>
        <v>624</v>
      </c>
      <c r="G9" s="30" t="e">
        <f t="shared" si="1"/>
        <v>#N/A</v>
      </c>
      <c r="H9" s="31"/>
      <c r="I9" s="32">
        <f t="shared" si="2"/>
        <v>-34200</v>
      </c>
      <c r="J9" s="29">
        <f t="shared" si="3"/>
        <v>-41688</v>
      </c>
      <c r="L9" s="18"/>
      <c r="M9" s="18"/>
      <c r="N9" s="38"/>
      <c r="O9" s="38"/>
      <c r="P9" s="36"/>
    </row>
    <row r="10" spans="1:16" ht="26.25" customHeight="1">
      <c r="A10" s="12"/>
      <c r="B10" s="41">
        <v>6</v>
      </c>
      <c r="C10" s="44" t="s">
        <v>151</v>
      </c>
      <c r="D10" s="41" t="s">
        <v>104</v>
      </c>
      <c r="E10" s="45">
        <v>8.4</v>
      </c>
      <c r="F10" s="29">
        <f t="shared" si="0"/>
        <v>628</v>
      </c>
      <c r="G10" s="30" t="e">
        <f t="shared" si="1"/>
        <v>#N/A</v>
      </c>
      <c r="H10" s="31"/>
      <c r="I10" s="32">
        <f t="shared" si="2"/>
        <v>-34200</v>
      </c>
      <c r="J10" s="29">
        <f t="shared" si="3"/>
        <v>-41736</v>
      </c>
      <c r="L10" s="18"/>
      <c r="M10" s="18"/>
      <c r="N10" s="38"/>
      <c r="O10" s="38"/>
      <c r="P10" s="36"/>
    </row>
    <row r="11" spans="1:16" ht="26.25" customHeight="1">
      <c r="A11" s="12"/>
      <c r="B11" s="41">
        <v>7</v>
      </c>
      <c r="C11" s="41" t="s">
        <v>143</v>
      </c>
      <c r="D11" s="41" t="s">
        <v>144</v>
      </c>
      <c r="E11" s="42">
        <v>10</v>
      </c>
      <c r="F11" s="30">
        <f t="shared" si="0"/>
        <v>596</v>
      </c>
      <c r="G11" s="30" t="e">
        <f t="shared" si="1"/>
        <v>#N/A</v>
      </c>
      <c r="H11" s="31"/>
      <c r="I11" s="30">
        <f t="shared" si="2"/>
        <v>-34200</v>
      </c>
      <c r="J11" s="30">
        <f t="shared" si="3"/>
        <v>-41352</v>
      </c>
      <c r="L11" s="19"/>
      <c r="M11" s="19"/>
      <c r="N11" s="38"/>
      <c r="O11" s="38"/>
      <c r="P11" s="36"/>
    </row>
    <row r="12" spans="1:16" ht="26.25" customHeight="1">
      <c r="A12" s="12"/>
      <c r="B12" s="41">
        <v>8</v>
      </c>
      <c r="C12" s="41" t="s">
        <v>61</v>
      </c>
      <c r="D12" s="41" t="s">
        <v>62</v>
      </c>
      <c r="E12" s="42">
        <v>9.3</v>
      </c>
      <c r="F12" s="29">
        <f t="shared" si="0"/>
        <v>610</v>
      </c>
      <c r="G12" s="30" t="e">
        <f t="shared" si="1"/>
        <v>#N/A</v>
      </c>
      <c r="H12" s="31"/>
      <c r="I12" s="32">
        <f t="shared" si="2"/>
        <v>-34200</v>
      </c>
      <c r="J12" s="29">
        <f t="shared" si="3"/>
        <v>-41520</v>
      </c>
      <c r="L12" s="19"/>
      <c r="M12" s="19"/>
      <c r="N12" s="38"/>
      <c r="O12" s="38"/>
      <c r="P12" s="36"/>
    </row>
    <row r="13" spans="1:16" ht="26.25" customHeight="1">
      <c r="A13" s="12"/>
      <c r="B13" s="41">
        <v>9</v>
      </c>
      <c r="C13" s="41" t="s">
        <v>145</v>
      </c>
      <c r="D13" s="41" t="s">
        <v>146</v>
      </c>
      <c r="E13" s="42">
        <v>11.2</v>
      </c>
      <c r="F13" s="29">
        <f t="shared" si="0"/>
        <v>576</v>
      </c>
      <c r="G13" s="30" t="e">
        <f t="shared" si="1"/>
        <v>#N/A</v>
      </c>
      <c r="H13" s="31"/>
      <c r="I13" s="32">
        <f t="shared" si="2"/>
        <v>-34200</v>
      </c>
      <c r="J13" s="29">
        <f t="shared" si="3"/>
        <v>-41112</v>
      </c>
      <c r="L13" s="36"/>
      <c r="M13" s="36"/>
      <c r="N13" s="36"/>
      <c r="O13" s="36"/>
      <c r="P13" s="36"/>
    </row>
    <row r="14" spans="1:16" ht="26.25" customHeight="1">
      <c r="A14" s="12"/>
      <c r="B14" s="41">
        <v>10</v>
      </c>
      <c r="C14" s="41" t="s">
        <v>147</v>
      </c>
      <c r="D14" s="41" t="s">
        <v>148</v>
      </c>
      <c r="E14" s="45">
        <v>8.6</v>
      </c>
      <c r="F14" s="29">
        <f t="shared" si="0"/>
        <v>624</v>
      </c>
      <c r="G14" s="30" t="e">
        <f t="shared" si="1"/>
        <v>#N/A</v>
      </c>
      <c r="H14" s="31"/>
      <c r="I14" s="32">
        <f t="shared" si="2"/>
        <v>-34200</v>
      </c>
      <c r="J14" s="29">
        <f t="shared" si="3"/>
        <v>-41688</v>
      </c>
      <c r="K14" s="24"/>
      <c r="L14" s="19"/>
      <c r="M14" s="18"/>
      <c r="N14" s="38"/>
      <c r="O14" s="38"/>
      <c r="P14" s="36"/>
    </row>
    <row r="15" spans="1:16" ht="26.25" customHeight="1">
      <c r="A15" s="12"/>
      <c r="B15" s="41">
        <v>11</v>
      </c>
      <c r="C15" s="41" t="s">
        <v>149</v>
      </c>
      <c r="D15" s="41" t="s">
        <v>150</v>
      </c>
      <c r="E15" s="42">
        <v>6.7</v>
      </c>
      <c r="F15" s="29">
        <f t="shared" si="0"/>
        <v>673</v>
      </c>
      <c r="G15" s="30" t="e">
        <f t="shared" si="1"/>
        <v>#N/A</v>
      </c>
      <c r="H15" s="31"/>
      <c r="I15" s="32">
        <f t="shared" si="2"/>
        <v>-34200</v>
      </c>
      <c r="J15" s="29">
        <f t="shared" si="3"/>
        <v>-42276</v>
      </c>
      <c r="L15" s="18"/>
      <c r="M15" s="18"/>
      <c r="N15" s="38"/>
      <c r="O15" s="38"/>
      <c r="P15" s="36"/>
    </row>
    <row r="16" spans="1:16" ht="26.25" customHeight="1">
      <c r="A16" s="12"/>
      <c r="B16" s="41">
        <v>12</v>
      </c>
      <c r="C16" s="41" t="s">
        <v>53</v>
      </c>
      <c r="D16" s="41" t="s">
        <v>54</v>
      </c>
      <c r="E16" s="42">
        <v>6.8</v>
      </c>
      <c r="F16" s="29">
        <f t="shared" si="0"/>
        <v>670</v>
      </c>
      <c r="G16" s="30" t="e">
        <f t="shared" si="1"/>
        <v>#N/A</v>
      </c>
      <c r="H16" s="31"/>
      <c r="I16" s="32">
        <f t="shared" si="2"/>
        <v>-34200</v>
      </c>
      <c r="J16" s="29">
        <f t="shared" si="3"/>
        <v>-42240</v>
      </c>
      <c r="L16" s="18"/>
      <c r="M16" s="18"/>
      <c r="N16" s="38"/>
      <c r="O16" s="38"/>
      <c r="P16" s="36"/>
    </row>
    <row r="17" spans="1:16" ht="26.25" customHeight="1">
      <c r="A17" s="12"/>
      <c r="B17" s="46">
        <v>13</v>
      </c>
      <c r="C17" s="46" t="s">
        <v>152</v>
      </c>
      <c r="D17" s="46" t="s">
        <v>52</v>
      </c>
      <c r="E17" s="47"/>
      <c r="F17" s="48" t="e">
        <f t="shared" si="0"/>
        <v>#DIV/0!</v>
      </c>
      <c r="G17" s="49" t="e">
        <f t="shared" si="1"/>
        <v>#N/A</v>
      </c>
      <c r="H17" s="50"/>
      <c r="I17" s="51">
        <f t="shared" si="2"/>
        <v>-34200</v>
      </c>
      <c r="J17" s="48" t="e">
        <f t="shared" si="3"/>
        <v>#DIV/0!</v>
      </c>
      <c r="L17" s="38"/>
      <c r="M17" s="38"/>
      <c r="N17" s="38"/>
      <c r="O17" s="38"/>
      <c r="P17" s="36"/>
    </row>
    <row r="18" spans="1:16" ht="26.25" customHeight="1">
      <c r="A18" s="12"/>
      <c r="B18" s="41">
        <v>14</v>
      </c>
      <c r="C18" s="41" t="s">
        <v>153</v>
      </c>
      <c r="D18" s="41" t="s">
        <v>154</v>
      </c>
      <c r="E18" s="42">
        <v>8</v>
      </c>
      <c r="F18" s="29">
        <f t="shared" si="0"/>
        <v>638</v>
      </c>
      <c r="G18" s="30" t="e">
        <f t="shared" si="1"/>
        <v>#N/A</v>
      </c>
      <c r="H18" s="31"/>
      <c r="I18" s="32">
        <f t="shared" si="2"/>
        <v>-34200</v>
      </c>
      <c r="J18" s="29">
        <f t="shared" si="3"/>
        <v>-41856</v>
      </c>
      <c r="L18" s="19"/>
      <c r="M18" s="19"/>
      <c r="N18" s="38"/>
      <c r="O18" s="38"/>
      <c r="P18" s="36"/>
    </row>
    <row r="19" spans="1:16" ht="26.25" customHeight="1">
      <c r="A19" s="12"/>
      <c r="B19" s="41">
        <v>15</v>
      </c>
      <c r="C19" s="41" t="s">
        <v>93</v>
      </c>
      <c r="D19" s="41" t="s">
        <v>94</v>
      </c>
      <c r="E19" s="42">
        <v>7.3</v>
      </c>
      <c r="F19" s="29">
        <f t="shared" si="0"/>
        <v>655</v>
      </c>
      <c r="G19" s="30" t="e">
        <f t="shared" si="1"/>
        <v>#N/A</v>
      </c>
      <c r="H19" s="31"/>
      <c r="I19" s="32">
        <f t="shared" si="2"/>
        <v>-34200</v>
      </c>
      <c r="J19" s="29">
        <f t="shared" si="3"/>
        <v>-42060</v>
      </c>
      <c r="L19" s="18"/>
      <c r="M19" s="18"/>
      <c r="N19" s="38"/>
      <c r="O19" s="38"/>
      <c r="P19" s="36"/>
    </row>
    <row r="20" spans="1:16" ht="26.25" customHeight="1">
      <c r="A20" s="12"/>
      <c r="B20" s="41">
        <v>16</v>
      </c>
      <c r="C20" s="41" t="s">
        <v>66</v>
      </c>
      <c r="D20" s="41" t="s">
        <v>67</v>
      </c>
      <c r="E20" s="42">
        <v>7.85</v>
      </c>
      <c r="F20" s="29">
        <f t="shared" si="0"/>
        <v>641</v>
      </c>
      <c r="G20" s="30" t="e">
        <f t="shared" si="1"/>
        <v>#N/A</v>
      </c>
      <c r="H20" s="31"/>
      <c r="I20" s="32">
        <f t="shared" si="2"/>
        <v>-34200</v>
      </c>
      <c r="J20" s="29">
        <f t="shared" si="3"/>
        <v>-41892</v>
      </c>
      <c r="L20" s="18"/>
      <c r="M20" s="18"/>
      <c r="N20" s="38"/>
      <c r="O20" s="38"/>
      <c r="P20" s="36"/>
    </row>
    <row r="21" spans="1:10" ht="26.25" customHeight="1">
      <c r="A21" s="12"/>
      <c r="B21" s="41">
        <v>17</v>
      </c>
      <c r="C21" s="41" t="s">
        <v>155</v>
      </c>
      <c r="D21" s="41" t="s">
        <v>115</v>
      </c>
      <c r="E21" s="42">
        <v>6.6</v>
      </c>
      <c r="F21" s="29">
        <f t="shared" si="0"/>
        <v>676</v>
      </c>
      <c r="G21" s="30" t="e">
        <f t="shared" si="1"/>
        <v>#N/A</v>
      </c>
      <c r="H21" s="31"/>
      <c r="I21" s="32">
        <f t="shared" si="2"/>
        <v>-34200</v>
      </c>
      <c r="J21" s="29">
        <f t="shared" si="3"/>
        <v>-42312</v>
      </c>
    </row>
    <row r="22" spans="1:15" ht="26.25" customHeight="1">
      <c r="A22" s="12"/>
      <c r="B22" s="41">
        <v>18</v>
      </c>
      <c r="C22" s="41" t="s">
        <v>156</v>
      </c>
      <c r="D22" s="41" t="s">
        <v>157</v>
      </c>
      <c r="E22" s="42">
        <v>7.2</v>
      </c>
      <c r="F22" s="29">
        <f t="shared" si="0"/>
        <v>658</v>
      </c>
      <c r="G22" s="30" t="e">
        <f t="shared" si="1"/>
        <v>#N/A</v>
      </c>
      <c r="H22" s="34"/>
      <c r="I22" s="32">
        <f t="shared" si="2"/>
        <v>-34200</v>
      </c>
      <c r="J22" s="29">
        <f t="shared" si="3"/>
        <v>-42096</v>
      </c>
      <c r="L22" s="38"/>
      <c r="M22" s="38"/>
      <c r="N22" s="38"/>
      <c r="O22" s="38"/>
    </row>
    <row r="23" spans="1:13" ht="26.25" customHeight="1">
      <c r="A23" s="12"/>
      <c r="B23" s="41">
        <v>19</v>
      </c>
      <c r="C23" s="41" t="s">
        <v>111</v>
      </c>
      <c r="D23" s="41" t="s">
        <v>112</v>
      </c>
      <c r="E23" s="42">
        <v>5.2</v>
      </c>
      <c r="F23" s="29">
        <f t="shared" si="0"/>
        <v>726</v>
      </c>
      <c r="G23" s="30" t="e">
        <f t="shared" si="1"/>
        <v>#N/A</v>
      </c>
      <c r="H23" s="31"/>
      <c r="I23" s="32">
        <f t="shared" si="2"/>
        <v>-34200</v>
      </c>
      <c r="J23" s="29">
        <f t="shared" si="3"/>
        <v>-42912</v>
      </c>
      <c r="L23" s="18"/>
      <c r="M23" s="18"/>
    </row>
    <row r="24" spans="1:15" ht="26.25" customHeight="1">
      <c r="A24" s="12"/>
      <c r="B24" s="41">
        <v>20</v>
      </c>
      <c r="C24" s="41" t="s">
        <v>158</v>
      </c>
      <c r="D24" s="41" t="s">
        <v>159</v>
      </c>
      <c r="E24" s="42">
        <v>6.8</v>
      </c>
      <c r="F24" s="29">
        <f t="shared" si="0"/>
        <v>670</v>
      </c>
      <c r="G24" s="30" t="e">
        <f t="shared" si="1"/>
        <v>#N/A</v>
      </c>
      <c r="H24" s="31"/>
      <c r="I24" s="32">
        <f t="shared" si="2"/>
        <v>-34200</v>
      </c>
      <c r="J24" s="29">
        <f t="shared" si="3"/>
        <v>-42240</v>
      </c>
      <c r="L24" s="36"/>
      <c r="M24" s="36"/>
      <c r="N24" s="36"/>
      <c r="O24" s="36"/>
    </row>
    <row r="25" spans="1:13" ht="26.25" customHeight="1">
      <c r="A25" s="12"/>
      <c r="B25" s="41">
        <v>21</v>
      </c>
      <c r="C25" s="41" t="s">
        <v>102</v>
      </c>
      <c r="D25" s="41" t="s">
        <v>103</v>
      </c>
      <c r="E25" s="42">
        <v>6.9</v>
      </c>
      <c r="F25" s="30">
        <f t="shared" si="0"/>
        <v>667</v>
      </c>
      <c r="G25" s="30" t="e">
        <f t="shared" si="1"/>
        <v>#N/A</v>
      </c>
      <c r="H25" s="31"/>
      <c r="I25" s="30">
        <f t="shared" si="2"/>
        <v>-34200</v>
      </c>
      <c r="J25" s="30">
        <f t="shared" si="3"/>
        <v>-42204</v>
      </c>
      <c r="L25" s="19"/>
      <c r="M25" s="18"/>
    </row>
    <row r="26" spans="1:15" ht="26.25" customHeight="1">
      <c r="A26" s="12"/>
      <c r="B26" s="41">
        <v>22</v>
      </c>
      <c r="C26" s="41" t="s">
        <v>57</v>
      </c>
      <c r="D26" s="41" t="s">
        <v>58</v>
      </c>
      <c r="E26" s="42">
        <v>9.5</v>
      </c>
      <c r="F26" s="29">
        <f t="shared" si="0"/>
        <v>606</v>
      </c>
      <c r="G26" s="30" t="e">
        <f t="shared" si="1"/>
        <v>#N/A</v>
      </c>
      <c r="H26" s="31"/>
      <c r="I26" s="32">
        <f t="shared" si="2"/>
        <v>-34200</v>
      </c>
      <c r="J26" s="29">
        <f t="shared" si="3"/>
        <v>-41472</v>
      </c>
      <c r="L26" s="19"/>
      <c r="M26" s="18"/>
      <c r="N26" s="38"/>
      <c r="O26" s="38"/>
    </row>
    <row r="27" spans="1:13" ht="26.25" customHeight="1">
      <c r="A27" s="12"/>
      <c r="B27" s="41">
        <v>23</v>
      </c>
      <c r="C27" s="41" t="s">
        <v>64</v>
      </c>
      <c r="D27" s="41" t="s">
        <v>65</v>
      </c>
      <c r="E27" s="42">
        <v>6.2</v>
      </c>
      <c r="F27" s="29">
        <f t="shared" si="0"/>
        <v>688</v>
      </c>
      <c r="G27" s="30" t="e">
        <f t="shared" si="1"/>
        <v>#N/A</v>
      </c>
      <c r="H27" s="31"/>
      <c r="I27" s="32">
        <f t="shared" si="2"/>
        <v>-34200</v>
      </c>
      <c r="J27" s="29">
        <f t="shared" si="3"/>
        <v>-42456</v>
      </c>
      <c r="L27" s="18"/>
      <c r="M27" s="18"/>
    </row>
    <row r="28" spans="1:13" ht="26.25" customHeight="1">
      <c r="A28" s="12"/>
      <c r="B28" s="41">
        <v>24</v>
      </c>
      <c r="C28" s="41" t="s">
        <v>128</v>
      </c>
      <c r="D28" s="41" t="s">
        <v>160</v>
      </c>
      <c r="E28" s="42">
        <v>11.9</v>
      </c>
      <c r="F28" s="29">
        <f t="shared" si="0"/>
        <v>566</v>
      </c>
      <c r="G28" s="30" t="e">
        <f t="shared" si="1"/>
        <v>#N/A</v>
      </c>
      <c r="H28" s="31"/>
      <c r="I28" s="32">
        <f t="shared" si="2"/>
        <v>-34200</v>
      </c>
      <c r="J28" s="29">
        <f t="shared" si="3"/>
        <v>-40992</v>
      </c>
      <c r="L28" s="18"/>
      <c r="M28" s="18"/>
    </row>
    <row r="29" spans="1:13" ht="26.25" customHeight="1">
      <c r="A29" s="12"/>
      <c r="B29" s="41">
        <v>25</v>
      </c>
      <c r="C29" s="41" t="s">
        <v>161</v>
      </c>
      <c r="D29" s="41" t="s">
        <v>162</v>
      </c>
      <c r="E29" s="42">
        <v>9.7</v>
      </c>
      <c r="F29" s="29">
        <f t="shared" si="0"/>
        <v>602</v>
      </c>
      <c r="G29" s="30" t="e">
        <f t="shared" si="1"/>
        <v>#N/A</v>
      </c>
      <c r="H29" s="31"/>
      <c r="I29" s="32">
        <f t="shared" si="2"/>
        <v>-34200</v>
      </c>
      <c r="J29" s="29">
        <f t="shared" si="3"/>
        <v>-41424</v>
      </c>
      <c r="L29" s="18"/>
      <c r="M29" s="18"/>
    </row>
    <row r="30" spans="1:13" ht="26.25" customHeight="1">
      <c r="A30" s="12"/>
      <c r="B30" s="41">
        <v>26</v>
      </c>
      <c r="C30" s="41" t="s">
        <v>163</v>
      </c>
      <c r="D30" s="41" t="s">
        <v>164</v>
      </c>
      <c r="E30" s="42">
        <v>6.8</v>
      </c>
      <c r="F30" s="29">
        <f t="shared" si="0"/>
        <v>670</v>
      </c>
      <c r="G30" s="30" t="e">
        <f t="shared" si="1"/>
        <v>#N/A</v>
      </c>
      <c r="H30" s="31"/>
      <c r="I30" s="32">
        <f t="shared" si="2"/>
        <v>-34200</v>
      </c>
      <c r="J30" s="29">
        <f t="shared" si="3"/>
        <v>-42240</v>
      </c>
      <c r="L30" s="19"/>
      <c r="M30" s="19"/>
    </row>
    <row r="31" spans="1:15" ht="26.25" customHeight="1">
      <c r="A31" s="12"/>
      <c r="B31" s="41">
        <v>27</v>
      </c>
      <c r="C31" s="41" t="s">
        <v>70</v>
      </c>
      <c r="D31" s="41" t="s">
        <v>71</v>
      </c>
      <c r="E31" s="42">
        <v>7.5</v>
      </c>
      <c r="F31" s="29">
        <f t="shared" si="0"/>
        <v>650</v>
      </c>
      <c r="G31" s="30" t="e">
        <f t="shared" si="1"/>
        <v>#N/A</v>
      </c>
      <c r="H31" s="31"/>
      <c r="I31" s="32">
        <f t="shared" si="2"/>
        <v>-34200</v>
      </c>
      <c r="J31" s="29">
        <f t="shared" si="3"/>
        <v>-42000</v>
      </c>
      <c r="L31" s="36"/>
      <c r="M31" s="36"/>
      <c r="N31" s="36"/>
      <c r="O31" s="36"/>
    </row>
    <row r="32" spans="1:13" ht="26.25" customHeight="1">
      <c r="A32" s="12"/>
      <c r="B32" s="41">
        <v>28</v>
      </c>
      <c r="C32" s="41" t="s">
        <v>78</v>
      </c>
      <c r="D32" s="41" t="s">
        <v>79</v>
      </c>
      <c r="E32" s="42">
        <v>7.8</v>
      </c>
      <c r="F32" s="29">
        <f t="shared" si="0"/>
        <v>643</v>
      </c>
      <c r="G32" s="30" t="e">
        <f t="shared" si="1"/>
        <v>#N/A</v>
      </c>
      <c r="H32" s="31"/>
      <c r="I32" s="32">
        <f t="shared" si="2"/>
        <v>-34200</v>
      </c>
      <c r="J32" s="29">
        <f t="shared" si="3"/>
        <v>-41916</v>
      </c>
      <c r="L32" s="18"/>
      <c r="M32" s="18"/>
    </row>
    <row r="33" spans="1:15" ht="26.25" customHeight="1">
      <c r="A33" s="12"/>
      <c r="B33" s="41">
        <v>29</v>
      </c>
      <c r="C33" s="41" t="s">
        <v>165</v>
      </c>
      <c r="D33" s="41" t="s">
        <v>166</v>
      </c>
      <c r="E33" s="42">
        <v>7.85</v>
      </c>
      <c r="F33" s="30">
        <f t="shared" si="0"/>
        <v>641</v>
      </c>
      <c r="G33" s="30" t="e">
        <f t="shared" si="1"/>
        <v>#N/A</v>
      </c>
      <c r="H33" s="31"/>
      <c r="I33" s="30">
        <f t="shared" si="2"/>
        <v>-34200</v>
      </c>
      <c r="J33" s="33">
        <f t="shared" si="3"/>
        <v>-41892</v>
      </c>
      <c r="L33" s="36"/>
      <c r="M33" s="36"/>
      <c r="N33" s="36"/>
      <c r="O33" s="36"/>
    </row>
    <row r="34" spans="1:13" ht="26.25" customHeight="1">
      <c r="A34" s="12"/>
      <c r="B34" s="41">
        <v>30</v>
      </c>
      <c r="C34" s="41" t="s">
        <v>167</v>
      </c>
      <c r="D34" s="41" t="s">
        <v>168</v>
      </c>
      <c r="E34" s="42">
        <v>6.4</v>
      </c>
      <c r="F34" s="29">
        <f t="shared" si="0"/>
        <v>682</v>
      </c>
      <c r="G34" s="30" t="e">
        <f t="shared" si="1"/>
        <v>#N/A</v>
      </c>
      <c r="H34" s="31"/>
      <c r="I34" s="32">
        <f t="shared" si="2"/>
        <v>-34200</v>
      </c>
      <c r="J34" s="29">
        <f t="shared" si="3"/>
        <v>-42384</v>
      </c>
      <c r="L34" s="18"/>
      <c r="M34" s="18"/>
    </row>
    <row r="35" spans="1:13" ht="26.25" customHeight="1">
      <c r="A35" s="12"/>
      <c r="B35" s="41">
        <v>31</v>
      </c>
      <c r="C35" s="41" t="s">
        <v>169</v>
      </c>
      <c r="D35" s="41" t="s">
        <v>170</v>
      </c>
      <c r="E35" s="42">
        <v>7.6</v>
      </c>
      <c r="F35" s="30">
        <f t="shared" si="0"/>
        <v>648</v>
      </c>
      <c r="G35" s="30" t="e">
        <f t="shared" si="1"/>
        <v>#N/A</v>
      </c>
      <c r="H35" s="31"/>
      <c r="I35" s="30">
        <f t="shared" si="2"/>
        <v>-34200</v>
      </c>
      <c r="J35" s="30">
        <f t="shared" si="3"/>
        <v>-41976</v>
      </c>
      <c r="L35" s="18"/>
      <c r="M35" s="18"/>
    </row>
    <row r="36" spans="1:15" ht="26.25" customHeight="1">
      <c r="A36" s="12"/>
      <c r="B36" s="46">
        <v>32</v>
      </c>
      <c r="C36" s="46" t="s">
        <v>171</v>
      </c>
      <c r="D36" s="46" t="s">
        <v>172</v>
      </c>
      <c r="E36" s="47"/>
      <c r="F36" s="48" t="e">
        <f t="shared" si="0"/>
        <v>#DIV/0!</v>
      </c>
      <c r="G36" s="49" t="e">
        <f t="shared" si="1"/>
        <v>#N/A</v>
      </c>
      <c r="H36" s="50"/>
      <c r="I36" s="51">
        <f t="shared" si="2"/>
        <v>-34200</v>
      </c>
      <c r="J36" s="48" t="e">
        <f t="shared" si="3"/>
        <v>#DIV/0!</v>
      </c>
      <c r="L36" s="18"/>
      <c r="M36" s="18"/>
      <c r="N36" s="38"/>
      <c r="O36" s="38"/>
    </row>
    <row r="37" spans="1:13" ht="26.25" customHeight="1">
      <c r="A37" s="12"/>
      <c r="B37" s="41">
        <v>33</v>
      </c>
      <c r="C37" s="41" t="s">
        <v>76</v>
      </c>
      <c r="D37" s="41" t="s">
        <v>77</v>
      </c>
      <c r="E37" s="42">
        <v>7.25</v>
      </c>
      <c r="F37" s="29">
        <f aca="true" t="shared" si="4" ref="F37:F68">ROUND(IF($J$2=1,1190/E37^0.3,IF($J$2=2,1335/E37^0.4,1825/E37^0.55)),0)</f>
        <v>657</v>
      </c>
      <c r="G37" s="30" t="e">
        <f aca="true" t="shared" si="5" ref="G37:G68">RANK(H37,$H$5:$H$82,1)</f>
        <v>#N/A</v>
      </c>
      <c r="H37" s="31"/>
      <c r="I37" s="32">
        <f aca="true" t="shared" si="6" ref="I37:I68">(H37-$I$2)/"0:0:1"</f>
        <v>-34200</v>
      </c>
      <c r="J37" s="29">
        <f aca="true" t="shared" si="7" ref="J37:J68">I37-F37*$H$2</f>
        <v>-42084</v>
      </c>
      <c r="L37" s="18"/>
      <c r="M37" s="18"/>
    </row>
    <row r="38" spans="1:13" ht="26.25" customHeight="1">
      <c r="A38" s="12"/>
      <c r="B38" s="41">
        <v>34</v>
      </c>
      <c r="C38" s="41" t="s">
        <v>44</v>
      </c>
      <c r="D38" s="41" t="s">
        <v>45</v>
      </c>
      <c r="E38" s="42">
        <v>9.8</v>
      </c>
      <c r="F38" s="29">
        <f t="shared" si="4"/>
        <v>600</v>
      </c>
      <c r="G38" s="30" t="e">
        <f t="shared" si="5"/>
        <v>#N/A</v>
      </c>
      <c r="H38" s="31"/>
      <c r="I38" s="32">
        <f t="shared" si="6"/>
        <v>-34200</v>
      </c>
      <c r="J38" s="29">
        <f t="shared" si="7"/>
        <v>-41400</v>
      </c>
      <c r="L38" s="18"/>
      <c r="M38" s="18"/>
    </row>
    <row r="39" spans="1:15" ht="26.25" customHeight="1">
      <c r="A39" s="12"/>
      <c r="B39" s="41">
        <v>35</v>
      </c>
      <c r="C39" s="41" t="s">
        <v>42</v>
      </c>
      <c r="D39" s="41" t="s">
        <v>43</v>
      </c>
      <c r="E39" s="42">
        <v>11.7</v>
      </c>
      <c r="F39" s="29">
        <f t="shared" si="4"/>
        <v>569</v>
      </c>
      <c r="G39" s="30" t="e">
        <f t="shared" si="5"/>
        <v>#N/A</v>
      </c>
      <c r="H39" s="31"/>
      <c r="I39" s="32">
        <f t="shared" si="6"/>
        <v>-34200</v>
      </c>
      <c r="J39" s="29">
        <f t="shared" si="7"/>
        <v>-41028</v>
      </c>
      <c r="L39" s="18"/>
      <c r="M39" s="18"/>
      <c r="N39" s="38"/>
      <c r="O39" s="38"/>
    </row>
    <row r="40" spans="1:13" ht="26.25" customHeight="1">
      <c r="A40" s="12"/>
      <c r="B40" s="41">
        <v>36</v>
      </c>
      <c r="C40" s="41" t="s">
        <v>113</v>
      </c>
      <c r="D40" s="41" t="s">
        <v>114</v>
      </c>
      <c r="E40" s="42">
        <v>7.1</v>
      </c>
      <c r="F40" s="29">
        <f t="shared" si="4"/>
        <v>661</v>
      </c>
      <c r="G40" s="30" t="e">
        <f t="shared" si="5"/>
        <v>#N/A</v>
      </c>
      <c r="H40" s="31"/>
      <c r="I40" s="32">
        <f t="shared" si="6"/>
        <v>-34200</v>
      </c>
      <c r="J40" s="29">
        <f t="shared" si="7"/>
        <v>-42132</v>
      </c>
      <c r="L40" s="18"/>
      <c r="M40" s="18"/>
    </row>
    <row r="41" spans="1:15" ht="26.25" customHeight="1">
      <c r="A41" s="12"/>
      <c r="B41" s="41">
        <v>37</v>
      </c>
      <c r="C41" s="41" t="s">
        <v>173</v>
      </c>
      <c r="D41" s="41" t="s">
        <v>174</v>
      </c>
      <c r="E41" s="42">
        <v>9.7</v>
      </c>
      <c r="F41" s="30">
        <f t="shared" si="4"/>
        <v>602</v>
      </c>
      <c r="G41" s="30" t="e">
        <f t="shared" si="5"/>
        <v>#N/A</v>
      </c>
      <c r="H41" s="31"/>
      <c r="I41" s="30">
        <f t="shared" si="6"/>
        <v>-34200</v>
      </c>
      <c r="J41" s="30">
        <f t="shared" si="7"/>
        <v>-41424</v>
      </c>
      <c r="L41" s="36"/>
      <c r="M41" s="36"/>
      <c r="N41" s="36"/>
      <c r="O41" s="36"/>
    </row>
    <row r="42" spans="1:13" ht="26.25" customHeight="1">
      <c r="A42" s="12"/>
      <c r="B42" s="41">
        <v>38</v>
      </c>
      <c r="C42" s="41" t="s">
        <v>59</v>
      </c>
      <c r="D42" s="41" t="s">
        <v>60</v>
      </c>
      <c r="E42" s="42">
        <v>7.2</v>
      </c>
      <c r="F42" s="30">
        <f t="shared" si="4"/>
        <v>658</v>
      </c>
      <c r="G42" s="30" t="e">
        <f t="shared" si="5"/>
        <v>#N/A</v>
      </c>
      <c r="H42" s="31"/>
      <c r="I42" s="30">
        <f t="shared" si="6"/>
        <v>-34200</v>
      </c>
      <c r="J42" s="30">
        <f t="shared" si="7"/>
        <v>-42096</v>
      </c>
      <c r="L42" s="18"/>
      <c r="M42" s="18"/>
    </row>
    <row r="43" spans="1:13" ht="26.25" customHeight="1">
      <c r="A43" s="12"/>
      <c r="B43" s="41">
        <v>39</v>
      </c>
      <c r="C43" s="41" t="s">
        <v>175</v>
      </c>
      <c r="D43" s="41" t="s">
        <v>176</v>
      </c>
      <c r="E43" s="45">
        <v>8.4</v>
      </c>
      <c r="F43" s="29">
        <f t="shared" si="4"/>
        <v>628</v>
      </c>
      <c r="G43" s="30" t="e">
        <f t="shared" si="5"/>
        <v>#N/A</v>
      </c>
      <c r="H43" s="31"/>
      <c r="I43" s="32">
        <f t="shared" si="6"/>
        <v>-34200</v>
      </c>
      <c r="J43" s="29">
        <f t="shared" si="7"/>
        <v>-41736</v>
      </c>
      <c r="K43" s="24"/>
      <c r="L43" s="8"/>
      <c r="M43" s="10"/>
    </row>
    <row r="44" spans="1:10" ht="26.25" customHeight="1">
      <c r="A44" s="12"/>
      <c r="B44" s="41">
        <v>40</v>
      </c>
      <c r="C44" s="41" t="s">
        <v>96</v>
      </c>
      <c r="D44" s="41" t="s">
        <v>97</v>
      </c>
      <c r="E44" s="42">
        <v>7.3</v>
      </c>
      <c r="F44" s="29">
        <f t="shared" si="4"/>
        <v>655</v>
      </c>
      <c r="G44" s="30" t="e">
        <f t="shared" si="5"/>
        <v>#N/A</v>
      </c>
      <c r="H44" s="31"/>
      <c r="I44" s="32">
        <f t="shared" si="6"/>
        <v>-34200</v>
      </c>
      <c r="J44" s="29">
        <f t="shared" si="7"/>
        <v>-42060</v>
      </c>
    </row>
    <row r="45" spans="1:15" ht="26.25" customHeight="1">
      <c r="A45" s="12"/>
      <c r="B45" s="41">
        <v>41</v>
      </c>
      <c r="C45" s="41" t="s">
        <v>109</v>
      </c>
      <c r="D45" s="41" t="s">
        <v>110</v>
      </c>
      <c r="E45" s="42">
        <v>11</v>
      </c>
      <c r="F45" s="29">
        <f t="shared" si="4"/>
        <v>580</v>
      </c>
      <c r="G45" s="30" t="e">
        <f t="shared" si="5"/>
        <v>#N/A</v>
      </c>
      <c r="H45" s="31"/>
      <c r="I45" s="32">
        <f t="shared" si="6"/>
        <v>-34200</v>
      </c>
      <c r="J45" s="29">
        <f t="shared" si="7"/>
        <v>-41160</v>
      </c>
      <c r="L45" s="38"/>
      <c r="M45" s="38"/>
      <c r="N45" s="38"/>
      <c r="O45" s="38"/>
    </row>
    <row r="46" spans="1:16" ht="26.25" customHeight="1">
      <c r="A46" s="12"/>
      <c r="B46" s="41">
        <v>42</v>
      </c>
      <c r="C46" s="41" t="s">
        <v>177</v>
      </c>
      <c r="D46" s="41" t="s">
        <v>178</v>
      </c>
      <c r="E46" s="45">
        <v>6</v>
      </c>
      <c r="F46" s="29">
        <f t="shared" si="4"/>
        <v>695</v>
      </c>
      <c r="G46" s="30" t="e">
        <f t="shared" si="5"/>
        <v>#N/A</v>
      </c>
      <c r="H46" s="31"/>
      <c r="I46" s="32">
        <f t="shared" si="6"/>
        <v>-34200</v>
      </c>
      <c r="J46" s="29">
        <f t="shared" si="7"/>
        <v>-42540</v>
      </c>
      <c r="L46" s="25"/>
      <c r="M46" s="25" t="s">
        <v>135</v>
      </c>
      <c r="N46" s="25"/>
      <c r="O46" s="25"/>
      <c r="P46" s="37"/>
    </row>
    <row r="47" spans="1:16" ht="26.25" customHeight="1">
      <c r="A47" s="12"/>
      <c r="B47" s="41">
        <v>43</v>
      </c>
      <c r="C47" s="41" t="s">
        <v>80</v>
      </c>
      <c r="D47" s="41" t="s">
        <v>81</v>
      </c>
      <c r="E47" s="42">
        <v>7.1</v>
      </c>
      <c r="F47" s="29">
        <f t="shared" si="4"/>
        <v>661</v>
      </c>
      <c r="G47" s="30" t="e">
        <f t="shared" si="5"/>
        <v>#N/A</v>
      </c>
      <c r="H47" s="31"/>
      <c r="I47" s="32">
        <f t="shared" si="6"/>
        <v>-34200</v>
      </c>
      <c r="J47" s="29">
        <f t="shared" si="7"/>
        <v>-42132</v>
      </c>
      <c r="K47" s="35"/>
      <c r="L47" s="25">
        <v>1</v>
      </c>
      <c r="M47" s="25" t="s">
        <v>13</v>
      </c>
      <c r="N47" s="25" t="s">
        <v>19</v>
      </c>
      <c r="O47" s="25"/>
      <c r="P47" s="37"/>
    </row>
    <row r="48" spans="1:16" ht="26.25" customHeight="1">
      <c r="A48" s="12"/>
      <c r="B48" s="41">
        <v>44</v>
      </c>
      <c r="C48" s="41" t="s">
        <v>100</v>
      </c>
      <c r="D48" s="41" t="s">
        <v>101</v>
      </c>
      <c r="E48" s="42">
        <v>11.4</v>
      </c>
      <c r="F48" s="29">
        <f t="shared" si="4"/>
        <v>573</v>
      </c>
      <c r="G48" s="30" t="e">
        <f t="shared" si="5"/>
        <v>#N/A</v>
      </c>
      <c r="H48" s="31"/>
      <c r="I48" s="32">
        <f t="shared" si="6"/>
        <v>-34200</v>
      </c>
      <c r="J48" s="29">
        <f t="shared" si="7"/>
        <v>-41076</v>
      </c>
      <c r="L48" s="25">
        <v>2</v>
      </c>
      <c r="M48" s="25" t="s">
        <v>22</v>
      </c>
      <c r="N48" s="25" t="s">
        <v>23</v>
      </c>
      <c r="O48" s="25"/>
      <c r="P48" s="37"/>
    </row>
    <row r="49" spans="1:16" ht="26.25" customHeight="1">
      <c r="A49" s="12"/>
      <c r="B49" s="41">
        <v>45</v>
      </c>
      <c r="C49" s="41" t="s">
        <v>87</v>
      </c>
      <c r="D49" s="41" t="s">
        <v>88</v>
      </c>
      <c r="E49" s="42">
        <v>8.6</v>
      </c>
      <c r="F49" s="29">
        <f t="shared" si="4"/>
        <v>624</v>
      </c>
      <c r="G49" s="30" t="e">
        <f t="shared" si="5"/>
        <v>#N/A</v>
      </c>
      <c r="H49" s="31"/>
      <c r="I49" s="32">
        <f t="shared" si="6"/>
        <v>-34200</v>
      </c>
      <c r="J49" s="29">
        <f t="shared" si="7"/>
        <v>-41688</v>
      </c>
      <c r="L49" s="25">
        <v>3</v>
      </c>
      <c r="M49" s="25" t="s">
        <v>14</v>
      </c>
      <c r="N49" s="25" t="s">
        <v>20</v>
      </c>
      <c r="O49" s="25"/>
      <c r="P49" s="37"/>
    </row>
    <row r="50" spans="1:16" ht="26.25" customHeight="1">
      <c r="A50" s="12"/>
      <c r="B50" s="41">
        <v>46</v>
      </c>
      <c r="C50" s="41" t="s">
        <v>107</v>
      </c>
      <c r="D50" s="41" t="s">
        <v>108</v>
      </c>
      <c r="E50" s="42">
        <v>7.2</v>
      </c>
      <c r="F50" s="29">
        <f t="shared" si="4"/>
        <v>658</v>
      </c>
      <c r="G50" s="30" t="e">
        <f t="shared" si="5"/>
        <v>#N/A</v>
      </c>
      <c r="H50" s="31"/>
      <c r="I50" s="32">
        <f t="shared" si="6"/>
        <v>-34200</v>
      </c>
      <c r="J50" s="29">
        <f t="shared" si="7"/>
        <v>-42096</v>
      </c>
      <c r="L50" s="25">
        <v>4</v>
      </c>
      <c r="M50" s="25" t="s">
        <v>15</v>
      </c>
      <c r="N50" s="25" t="s">
        <v>21</v>
      </c>
      <c r="O50" s="25"/>
      <c r="P50" s="37"/>
    </row>
    <row r="51" spans="1:16" ht="26.25" customHeight="1">
      <c r="A51" s="12"/>
      <c r="B51" s="41">
        <v>47</v>
      </c>
      <c r="C51" s="41" t="s">
        <v>48</v>
      </c>
      <c r="D51" s="41" t="s">
        <v>49</v>
      </c>
      <c r="E51" s="42">
        <v>9.15</v>
      </c>
      <c r="F51" s="29">
        <f t="shared" si="4"/>
        <v>613</v>
      </c>
      <c r="G51" s="30" t="e">
        <f t="shared" si="5"/>
        <v>#N/A</v>
      </c>
      <c r="H51" s="31"/>
      <c r="I51" s="32">
        <f t="shared" si="6"/>
        <v>-34200</v>
      </c>
      <c r="J51" s="29">
        <f t="shared" si="7"/>
        <v>-41556</v>
      </c>
      <c r="L51" s="25">
        <v>5</v>
      </c>
      <c r="M51" s="25" t="s">
        <v>24</v>
      </c>
      <c r="N51" s="25" t="s">
        <v>25</v>
      </c>
      <c r="O51" s="25"/>
      <c r="P51" s="37"/>
    </row>
    <row r="52" spans="1:16" ht="26.25" customHeight="1">
      <c r="A52" s="12"/>
      <c r="B52" s="41">
        <v>48</v>
      </c>
      <c r="C52" s="41" t="s">
        <v>179</v>
      </c>
      <c r="D52" s="41" t="s">
        <v>180</v>
      </c>
      <c r="E52" s="45">
        <v>8.6</v>
      </c>
      <c r="F52" s="29">
        <f t="shared" si="4"/>
        <v>624</v>
      </c>
      <c r="G52" s="30" t="e">
        <f t="shared" si="5"/>
        <v>#N/A</v>
      </c>
      <c r="H52" s="31"/>
      <c r="I52" s="32">
        <f t="shared" si="6"/>
        <v>-34200</v>
      </c>
      <c r="J52" s="29">
        <f t="shared" si="7"/>
        <v>-41688</v>
      </c>
      <c r="K52" s="24"/>
      <c r="L52" s="25">
        <v>6</v>
      </c>
      <c r="M52" s="25" t="s">
        <v>26</v>
      </c>
      <c r="N52" s="25" t="s">
        <v>27</v>
      </c>
      <c r="O52" s="25"/>
      <c r="P52" s="37"/>
    </row>
    <row r="53" spans="1:14" ht="26.25" customHeight="1">
      <c r="A53" s="12"/>
      <c r="B53" s="41">
        <v>49</v>
      </c>
      <c r="C53" s="41" t="s">
        <v>118</v>
      </c>
      <c r="D53" s="41" t="s">
        <v>181</v>
      </c>
      <c r="E53" s="42">
        <v>7.3</v>
      </c>
      <c r="F53" s="29">
        <f t="shared" si="4"/>
        <v>655</v>
      </c>
      <c r="G53" s="30" t="e">
        <f t="shared" si="5"/>
        <v>#N/A</v>
      </c>
      <c r="H53" s="31"/>
      <c r="I53" s="32">
        <f t="shared" si="6"/>
        <v>-34200</v>
      </c>
      <c r="J53" s="29">
        <f t="shared" si="7"/>
        <v>-42060</v>
      </c>
      <c r="L53" s="36"/>
      <c r="M53" s="36"/>
      <c r="N53" s="36"/>
    </row>
    <row r="54" spans="1:15" ht="26.25" customHeight="1">
      <c r="A54" s="12"/>
      <c r="B54" s="41">
        <v>50</v>
      </c>
      <c r="C54" s="41" t="s">
        <v>182</v>
      </c>
      <c r="D54" s="41" t="s">
        <v>183</v>
      </c>
      <c r="E54" s="42">
        <v>9.5</v>
      </c>
      <c r="F54" s="29">
        <f t="shared" si="4"/>
        <v>606</v>
      </c>
      <c r="G54" s="30" t="e">
        <f t="shared" si="5"/>
        <v>#N/A</v>
      </c>
      <c r="H54" s="31"/>
      <c r="I54" s="32">
        <f t="shared" si="6"/>
        <v>-34200</v>
      </c>
      <c r="J54" s="29">
        <f t="shared" si="7"/>
        <v>-41472</v>
      </c>
      <c r="K54" s="24"/>
      <c r="L54" s="36"/>
      <c r="M54" s="36"/>
      <c r="N54" s="36"/>
      <c r="O54" s="36"/>
    </row>
    <row r="55" spans="1:13" ht="26.25" customHeight="1">
      <c r="A55" s="12"/>
      <c r="B55" s="41">
        <v>51</v>
      </c>
      <c r="C55" s="41" t="s">
        <v>98</v>
      </c>
      <c r="D55" s="41" t="s">
        <v>99</v>
      </c>
      <c r="E55" s="45">
        <v>8.4</v>
      </c>
      <c r="F55" s="29">
        <f t="shared" si="4"/>
        <v>628</v>
      </c>
      <c r="G55" s="30" t="e">
        <f t="shared" si="5"/>
        <v>#N/A</v>
      </c>
      <c r="H55" s="31"/>
      <c r="I55" s="32">
        <f t="shared" si="6"/>
        <v>-34200</v>
      </c>
      <c r="J55" s="29">
        <f t="shared" si="7"/>
        <v>-41736</v>
      </c>
      <c r="L55" s="19"/>
      <c r="M55" s="19"/>
    </row>
    <row r="56" spans="1:13" ht="26.25" customHeight="1">
      <c r="A56" s="12"/>
      <c r="B56" s="41">
        <v>52</v>
      </c>
      <c r="C56" s="41" t="s">
        <v>184</v>
      </c>
      <c r="D56" s="41" t="s">
        <v>185</v>
      </c>
      <c r="E56" s="42">
        <v>7.85</v>
      </c>
      <c r="F56" s="30">
        <f t="shared" si="4"/>
        <v>641</v>
      </c>
      <c r="G56" s="30" t="e">
        <f t="shared" si="5"/>
        <v>#N/A</v>
      </c>
      <c r="H56" s="31"/>
      <c r="I56" s="30">
        <f t="shared" si="6"/>
        <v>-34200</v>
      </c>
      <c r="J56" s="30">
        <f t="shared" si="7"/>
        <v>-41892</v>
      </c>
      <c r="L56" s="18"/>
      <c r="M56" s="18"/>
    </row>
    <row r="57" spans="1:13" ht="26.25" customHeight="1">
      <c r="A57" s="12"/>
      <c r="B57" s="46">
        <v>53</v>
      </c>
      <c r="C57" s="52" t="s">
        <v>199</v>
      </c>
      <c r="D57" s="46" t="s">
        <v>86</v>
      </c>
      <c r="E57" s="47"/>
      <c r="F57" s="49" t="e">
        <f t="shared" si="4"/>
        <v>#DIV/0!</v>
      </c>
      <c r="G57" s="49" t="e">
        <f t="shared" si="5"/>
        <v>#N/A</v>
      </c>
      <c r="H57" s="50"/>
      <c r="I57" s="49">
        <f t="shared" si="6"/>
        <v>-34200</v>
      </c>
      <c r="J57" s="49" t="e">
        <f t="shared" si="7"/>
        <v>#DIV/0!</v>
      </c>
      <c r="K57" s="24"/>
      <c r="L57" s="18"/>
      <c r="M57" s="18"/>
    </row>
    <row r="58" spans="1:13" ht="26.25" customHeight="1">
      <c r="A58" s="12"/>
      <c r="B58" s="41">
        <v>54</v>
      </c>
      <c r="C58" s="41" t="s">
        <v>84</v>
      </c>
      <c r="D58" s="41" t="s">
        <v>85</v>
      </c>
      <c r="E58" s="42">
        <v>7.35</v>
      </c>
      <c r="F58" s="30">
        <f t="shared" si="4"/>
        <v>654</v>
      </c>
      <c r="G58" s="30" t="e">
        <f t="shared" si="5"/>
        <v>#N/A</v>
      </c>
      <c r="H58" s="31"/>
      <c r="I58" s="30">
        <f t="shared" si="6"/>
        <v>-34200</v>
      </c>
      <c r="J58" s="30">
        <f t="shared" si="7"/>
        <v>-42048</v>
      </c>
      <c r="K58" s="35"/>
      <c r="L58" s="18"/>
      <c r="M58" s="18"/>
    </row>
    <row r="59" spans="1:13" ht="26.25" customHeight="1">
      <c r="A59" s="12"/>
      <c r="B59" s="41">
        <v>55</v>
      </c>
      <c r="C59" s="41" t="s">
        <v>74</v>
      </c>
      <c r="D59" s="41" t="s">
        <v>75</v>
      </c>
      <c r="E59" s="42">
        <v>9.8</v>
      </c>
      <c r="F59" s="29">
        <f t="shared" si="4"/>
        <v>600</v>
      </c>
      <c r="G59" s="30" t="e">
        <f t="shared" si="5"/>
        <v>#N/A</v>
      </c>
      <c r="H59" s="31"/>
      <c r="I59" s="32">
        <f t="shared" si="6"/>
        <v>-34200</v>
      </c>
      <c r="J59" s="29">
        <f t="shared" si="7"/>
        <v>-41400</v>
      </c>
      <c r="L59" s="19"/>
      <c r="M59" s="19"/>
    </row>
    <row r="60" spans="1:13" ht="26.25" customHeight="1">
      <c r="A60" s="12"/>
      <c r="B60" s="41">
        <v>56</v>
      </c>
      <c r="C60" s="41" t="s">
        <v>186</v>
      </c>
      <c r="D60" s="41" t="s">
        <v>187</v>
      </c>
      <c r="E60" s="42">
        <v>7</v>
      </c>
      <c r="F60" s="29">
        <f t="shared" si="4"/>
        <v>664</v>
      </c>
      <c r="G60" s="30" t="e">
        <f t="shared" si="5"/>
        <v>#N/A</v>
      </c>
      <c r="H60" s="31"/>
      <c r="I60" s="32">
        <f t="shared" si="6"/>
        <v>-34200</v>
      </c>
      <c r="J60" s="29">
        <f t="shared" si="7"/>
        <v>-42168</v>
      </c>
      <c r="L60" s="18"/>
      <c r="M60" s="18"/>
    </row>
    <row r="61" spans="1:13" ht="26.25" customHeight="1">
      <c r="A61" s="12"/>
      <c r="B61" s="41">
        <v>57</v>
      </c>
      <c r="C61" s="41" t="s">
        <v>188</v>
      </c>
      <c r="D61" s="41" t="s">
        <v>63</v>
      </c>
      <c r="E61" s="45">
        <v>9.1</v>
      </c>
      <c r="F61" s="29">
        <f t="shared" si="4"/>
        <v>614</v>
      </c>
      <c r="G61" s="30" t="e">
        <f t="shared" si="5"/>
        <v>#N/A</v>
      </c>
      <c r="H61" s="31"/>
      <c r="I61" s="32">
        <f t="shared" si="6"/>
        <v>-34200</v>
      </c>
      <c r="J61" s="29">
        <f t="shared" si="7"/>
        <v>-41568</v>
      </c>
      <c r="L61" s="18"/>
      <c r="M61" s="18"/>
    </row>
    <row r="62" spans="1:13" ht="26.25" customHeight="1">
      <c r="A62" s="12"/>
      <c r="B62" s="41">
        <v>58</v>
      </c>
      <c r="C62" s="41" t="s">
        <v>189</v>
      </c>
      <c r="D62" s="41" t="s">
        <v>190</v>
      </c>
      <c r="E62" s="42">
        <v>9.8</v>
      </c>
      <c r="F62" s="30">
        <f t="shared" si="4"/>
        <v>600</v>
      </c>
      <c r="G62" s="30" t="e">
        <f t="shared" si="5"/>
        <v>#N/A</v>
      </c>
      <c r="H62" s="31"/>
      <c r="I62" s="30">
        <f t="shared" si="6"/>
        <v>-34200</v>
      </c>
      <c r="J62" s="30">
        <f t="shared" si="7"/>
        <v>-41400</v>
      </c>
      <c r="K62" s="35"/>
      <c r="L62" s="18"/>
      <c r="M62" s="18"/>
    </row>
    <row r="63" spans="1:13" ht="26.25" customHeight="1">
      <c r="A63" s="12"/>
      <c r="B63" s="41">
        <v>59</v>
      </c>
      <c r="C63" s="41" t="s">
        <v>126</v>
      </c>
      <c r="D63" s="41" t="s">
        <v>127</v>
      </c>
      <c r="E63" s="42">
        <v>11</v>
      </c>
      <c r="F63" s="29">
        <f t="shared" si="4"/>
        <v>580</v>
      </c>
      <c r="G63" s="30" t="e">
        <f t="shared" si="5"/>
        <v>#N/A</v>
      </c>
      <c r="H63" s="31"/>
      <c r="I63" s="32">
        <f t="shared" si="6"/>
        <v>-34200</v>
      </c>
      <c r="J63" s="29">
        <f t="shared" si="7"/>
        <v>-41160</v>
      </c>
      <c r="L63" s="19"/>
      <c r="M63" s="19"/>
    </row>
    <row r="64" spans="1:13" ht="26.25" customHeight="1">
      <c r="A64" s="12"/>
      <c r="B64" s="41">
        <v>60</v>
      </c>
      <c r="C64" s="41" t="s">
        <v>91</v>
      </c>
      <c r="D64" s="41" t="s">
        <v>92</v>
      </c>
      <c r="E64" s="42">
        <v>12.2</v>
      </c>
      <c r="F64" s="30">
        <f t="shared" si="4"/>
        <v>562</v>
      </c>
      <c r="G64" s="30" t="e">
        <f t="shared" si="5"/>
        <v>#N/A</v>
      </c>
      <c r="H64" s="31"/>
      <c r="I64" s="30">
        <f t="shared" si="6"/>
        <v>-34200</v>
      </c>
      <c r="J64" s="30">
        <f t="shared" si="7"/>
        <v>-40944</v>
      </c>
      <c r="L64" s="18"/>
      <c r="M64" s="18"/>
    </row>
    <row r="65" spans="1:13" ht="26.25" customHeight="1">
      <c r="A65" s="12"/>
      <c r="B65" s="41">
        <v>61</v>
      </c>
      <c r="C65" s="41" t="s">
        <v>89</v>
      </c>
      <c r="D65" s="41" t="s">
        <v>90</v>
      </c>
      <c r="E65" s="42">
        <v>11.9</v>
      </c>
      <c r="F65" s="29">
        <f t="shared" si="4"/>
        <v>566</v>
      </c>
      <c r="G65" s="30" t="e">
        <f t="shared" si="5"/>
        <v>#N/A</v>
      </c>
      <c r="H65" s="31"/>
      <c r="I65" s="32">
        <f t="shared" si="6"/>
        <v>-34200</v>
      </c>
      <c r="J65" s="29">
        <f t="shared" si="7"/>
        <v>-40992</v>
      </c>
      <c r="L65" s="18"/>
      <c r="M65" s="18"/>
    </row>
    <row r="66" spans="1:13" ht="26.25" customHeight="1">
      <c r="A66" s="12"/>
      <c r="B66" s="41">
        <v>62</v>
      </c>
      <c r="C66" s="41" t="s">
        <v>191</v>
      </c>
      <c r="D66" s="41" t="s">
        <v>192</v>
      </c>
      <c r="E66" s="42">
        <v>5.55</v>
      </c>
      <c r="F66" s="29">
        <f t="shared" si="4"/>
        <v>712</v>
      </c>
      <c r="G66" s="30" t="e">
        <f t="shared" si="5"/>
        <v>#N/A</v>
      </c>
      <c r="H66" s="31"/>
      <c r="I66" s="32">
        <f t="shared" si="6"/>
        <v>-34200</v>
      </c>
      <c r="J66" s="29">
        <f t="shared" si="7"/>
        <v>-42744</v>
      </c>
      <c r="L66" s="19"/>
      <c r="M66" s="19"/>
    </row>
    <row r="67" spans="1:13" ht="26.25" customHeight="1">
      <c r="A67" s="12"/>
      <c r="B67" s="41">
        <v>63</v>
      </c>
      <c r="C67" s="41" t="s">
        <v>116</v>
      </c>
      <c r="D67" s="41" t="s">
        <v>117</v>
      </c>
      <c r="E67" s="42">
        <v>9.8</v>
      </c>
      <c r="F67" s="29">
        <f t="shared" si="4"/>
        <v>600</v>
      </c>
      <c r="G67" s="30" t="e">
        <f t="shared" si="5"/>
        <v>#N/A</v>
      </c>
      <c r="H67" s="31"/>
      <c r="I67" s="32">
        <f t="shared" si="6"/>
        <v>-34200</v>
      </c>
      <c r="J67" s="29">
        <f t="shared" si="7"/>
        <v>-41400</v>
      </c>
      <c r="L67" s="19"/>
      <c r="M67" s="19"/>
    </row>
    <row r="68" spans="1:13" ht="26.25" customHeight="1">
      <c r="A68" s="12"/>
      <c r="B68" s="41">
        <v>64</v>
      </c>
      <c r="C68" s="41" t="s">
        <v>193</v>
      </c>
      <c r="D68" s="41" t="s">
        <v>121</v>
      </c>
      <c r="E68" s="42">
        <v>6.65</v>
      </c>
      <c r="F68" s="29">
        <f t="shared" si="4"/>
        <v>674</v>
      </c>
      <c r="G68" s="30" t="e">
        <f t="shared" si="5"/>
        <v>#N/A</v>
      </c>
      <c r="H68" s="31"/>
      <c r="I68" s="32">
        <f t="shared" si="6"/>
        <v>-34200</v>
      </c>
      <c r="J68" s="29">
        <f t="shared" si="7"/>
        <v>-42288</v>
      </c>
      <c r="K68" s="35"/>
      <c r="L68" s="19"/>
      <c r="M68" s="18"/>
    </row>
    <row r="69" spans="1:13" ht="26.25" customHeight="1">
      <c r="A69" s="12"/>
      <c r="B69" s="41">
        <v>65</v>
      </c>
      <c r="C69" s="41" t="s">
        <v>124</v>
      </c>
      <c r="D69" s="41" t="s">
        <v>125</v>
      </c>
      <c r="E69" s="42">
        <v>9.7</v>
      </c>
      <c r="F69" s="29">
        <f aca="true" t="shared" si="8" ref="F69:F82">ROUND(IF($J$2=1,1190/E69^0.3,IF($J$2=2,1335/E69^0.4,1825/E69^0.55)),0)</f>
        <v>602</v>
      </c>
      <c r="G69" s="30" t="e">
        <f aca="true" t="shared" si="9" ref="G69:G82">RANK(H69,$H$5:$H$82,1)</f>
        <v>#N/A</v>
      </c>
      <c r="H69" s="31"/>
      <c r="I69" s="32">
        <f aca="true" t="shared" si="10" ref="I69:I82">(H69-$I$2)/"0:0:1"</f>
        <v>-34200</v>
      </c>
      <c r="J69" s="29">
        <f aca="true" t="shared" si="11" ref="J69:J82">I69-F69*$H$2</f>
        <v>-41424</v>
      </c>
      <c r="L69" s="19"/>
      <c r="M69" s="18"/>
    </row>
    <row r="70" spans="1:13" ht="26.25" customHeight="1">
      <c r="A70" s="12"/>
      <c r="B70" s="41">
        <v>66</v>
      </c>
      <c r="C70" s="41" t="s">
        <v>105</v>
      </c>
      <c r="D70" s="41" t="s">
        <v>106</v>
      </c>
      <c r="E70" s="42">
        <v>11.2</v>
      </c>
      <c r="F70" s="29">
        <f t="shared" si="8"/>
        <v>576</v>
      </c>
      <c r="G70" s="30" t="e">
        <f t="shared" si="9"/>
        <v>#N/A</v>
      </c>
      <c r="H70" s="31"/>
      <c r="I70" s="32">
        <f t="shared" si="10"/>
        <v>-34200</v>
      </c>
      <c r="J70" s="29">
        <f t="shared" si="11"/>
        <v>-41112</v>
      </c>
      <c r="L70" s="19"/>
      <c r="M70" s="18"/>
    </row>
    <row r="71" spans="1:13" ht="26.25" customHeight="1">
      <c r="A71" s="12"/>
      <c r="B71" s="41">
        <v>67</v>
      </c>
      <c r="C71" s="41" t="s">
        <v>46</v>
      </c>
      <c r="D71" s="41" t="s">
        <v>47</v>
      </c>
      <c r="E71" s="42">
        <v>11</v>
      </c>
      <c r="F71" s="29">
        <f t="shared" si="8"/>
        <v>580</v>
      </c>
      <c r="G71" s="30" t="e">
        <f t="shared" si="9"/>
        <v>#N/A</v>
      </c>
      <c r="H71" s="31"/>
      <c r="I71" s="32">
        <f t="shared" si="10"/>
        <v>-34200</v>
      </c>
      <c r="J71" s="29">
        <f t="shared" si="11"/>
        <v>-41160</v>
      </c>
      <c r="L71" s="19"/>
      <c r="M71" s="18"/>
    </row>
    <row r="72" spans="1:13" ht="26.25" customHeight="1">
      <c r="A72" s="12"/>
      <c r="B72" s="41">
        <v>68</v>
      </c>
      <c r="C72" s="41" t="s">
        <v>194</v>
      </c>
      <c r="D72" s="41" t="s">
        <v>195</v>
      </c>
      <c r="E72" s="42">
        <v>9.4</v>
      </c>
      <c r="F72" s="29">
        <f t="shared" si="8"/>
        <v>608</v>
      </c>
      <c r="G72" s="30" t="e">
        <f t="shared" si="9"/>
        <v>#N/A</v>
      </c>
      <c r="H72" s="31"/>
      <c r="I72" s="32">
        <f t="shared" si="10"/>
        <v>-34200</v>
      </c>
      <c r="J72" s="29">
        <f t="shared" si="11"/>
        <v>-41496</v>
      </c>
      <c r="L72" s="19"/>
      <c r="M72" s="18"/>
    </row>
    <row r="73" spans="1:13" ht="26.25" customHeight="1">
      <c r="A73" s="12"/>
      <c r="B73" s="41">
        <v>69</v>
      </c>
      <c r="C73" s="41" t="s">
        <v>50</v>
      </c>
      <c r="D73" s="41" t="s">
        <v>51</v>
      </c>
      <c r="E73" s="42">
        <v>7.85</v>
      </c>
      <c r="F73" s="29">
        <f t="shared" si="8"/>
        <v>641</v>
      </c>
      <c r="G73" s="30" t="e">
        <f t="shared" si="9"/>
        <v>#N/A</v>
      </c>
      <c r="H73" s="31"/>
      <c r="I73" s="32">
        <f t="shared" si="10"/>
        <v>-34200</v>
      </c>
      <c r="J73" s="29">
        <f t="shared" si="11"/>
        <v>-41892</v>
      </c>
      <c r="L73" s="19"/>
      <c r="M73" s="18"/>
    </row>
    <row r="74" spans="1:13" ht="26.25" customHeight="1">
      <c r="A74" s="12"/>
      <c r="B74" s="41">
        <v>70</v>
      </c>
      <c r="C74" s="41" t="s">
        <v>119</v>
      </c>
      <c r="D74" s="41" t="s">
        <v>120</v>
      </c>
      <c r="E74" s="42">
        <v>7</v>
      </c>
      <c r="F74" s="30">
        <f t="shared" si="8"/>
        <v>664</v>
      </c>
      <c r="G74" s="30" t="e">
        <f t="shared" si="9"/>
        <v>#N/A</v>
      </c>
      <c r="H74" s="31"/>
      <c r="I74" s="30">
        <f t="shared" si="10"/>
        <v>-34200</v>
      </c>
      <c r="J74" s="30">
        <f t="shared" si="11"/>
        <v>-42168</v>
      </c>
      <c r="L74" s="18"/>
      <c r="M74" s="18"/>
    </row>
    <row r="75" spans="1:13" ht="26.25" customHeight="1">
      <c r="A75" s="12"/>
      <c r="B75" s="41">
        <v>71</v>
      </c>
      <c r="C75" s="41" t="s">
        <v>72</v>
      </c>
      <c r="D75" s="41" t="s">
        <v>73</v>
      </c>
      <c r="E75" s="42">
        <v>10.2</v>
      </c>
      <c r="F75" s="30">
        <f t="shared" si="8"/>
        <v>593</v>
      </c>
      <c r="G75" s="30" t="e">
        <f t="shared" si="9"/>
        <v>#N/A</v>
      </c>
      <c r="H75" s="31"/>
      <c r="I75" s="30">
        <f t="shared" si="10"/>
        <v>-34200</v>
      </c>
      <c r="J75" s="30">
        <f t="shared" si="11"/>
        <v>-41316</v>
      </c>
      <c r="L75" s="18"/>
      <c r="M75" s="18"/>
    </row>
    <row r="76" spans="1:13" ht="26.25" customHeight="1">
      <c r="A76" s="12"/>
      <c r="B76" s="41">
        <v>72</v>
      </c>
      <c r="C76" s="41" t="s">
        <v>122</v>
      </c>
      <c r="D76" s="41" t="s">
        <v>123</v>
      </c>
      <c r="E76" s="42">
        <v>7.2</v>
      </c>
      <c r="F76" s="29">
        <f t="shared" si="8"/>
        <v>658</v>
      </c>
      <c r="G76" s="30" t="e">
        <f t="shared" si="9"/>
        <v>#N/A</v>
      </c>
      <c r="H76" s="31"/>
      <c r="I76" s="32">
        <f t="shared" si="10"/>
        <v>-34200</v>
      </c>
      <c r="J76" s="29">
        <f t="shared" si="11"/>
        <v>-42096</v>
      </c>
      <c r="L76" s="19"/>
      <c r="M76" s="19"/>
    </row>
    <row r="77" spans="1:13" ht="26.25" customHeight="1">
      <c r="A77" s="12"/>
      <c r="B77" s="41">
        <v>73</v>
      </c>
      <c r="C77" s="41" t="s">
        <v>55</v>
      </c>
      <c r="D77" s="41" t="s">
        <v>56</v>
      </c>
      <c r="E77" s="42">
        <v>13.2</v>
      </c>
      <c r="F77" s="29">
        <f t="shared" si="8"/>
        <v>549</v>
      </c>
      <c r="G77" s="30" t="e">
        <f t="shared" si="9"/>
        <v>#N/A</v>
      </c>
      <c r="H77" s="31"/>
      <c r="I77" s="32">
        <f t="shared" si="10"/>
        <v>-34200</v>
      </c>
      <c r="J77" s="29">
        <f t="shared" si="11"/>
        <v>-40788</v>
      </c>
      <c r="L77" s="18"/>
      <c r="M77" s="18"/>
    </row>
    <row r="78" spans="1:13" ht="26.25" customHeight="1">
      <c r="A78" s="12"/>
      <c r="B78" s="41">
        <v>74</v>
      </c>
      <c r="C78" s="41" t="s">
        <v>131</v>
      </c>
      <c r="D78" s="41" t="s">
        <v>132</v>
      </c>
      <c r="E78" s="42">
        <v>10</v>
      </c>
      <c r="F78" s="29">
        <f t="shared" si="8"/>
        <v>596</v>
      </c>
      <c r="G78" s="30" t="e">
        <f t="shared" si="9"/>
        <v>#N/A</v>
      </c>
      <c r="H78" s="31"/>
      <c r="I78" s="32">
        <f t="shared" si="10"/>
        <v>-34200</v>
      </c>
      <c r="J78" s="29">
        <f t="shared" si="11"/>
        <v>-41352</v>
      </c>
      <c r="K78" s="24"/>
      <c r="L78" s="19"/>
      <c r="M78" s="18"/>
    </row>
    <row r="79" spans="1:10" ht="26.25" customHeight="1">
      <c r="A79" s="12"/>
      <c r="B79" s="41">
        <v>75</v>
      </c>
      <c r="C79" s="41" t="s">
        <v>133</v>
      </c>
      <c r="D79" s="41" t="s">
        <v>134</v>
      </c>
      <c r="E79" s="42">
        <v>9.6</v>
      </c>
      <c r="F79" s="29">
        <f t="shared" si="8"/>
        <v>604</v>
      </c>
      <c r="G79" s="30" t="e">
        <f t="shared" si="9"/>
        <v>#N/A</v>
      </c>
      <c r="H79" s="31"/>
      <c r="I79" s="32">
        <f t="shared" si="10"/>
        <v>-34200</v>
      </c>
      <c r="J79" s="29">
        <f t="shared" si="11"/>
        <v>-41448</v>
      </c>
    </row>
    <row r="80" spans="1:11" ht="26.25" customHeight="1">
      <c r="A80" s="12"/>
      <c r="B80" s="46">
        <v>76</v>
      </c>
      <c r="C80" s="46" t="s">
        <v>196</v>
      </c>
      <c r="D80" s="46" t="s">
        <v>95</v>
      </c>
      <c r="E80" s="53"/>
      <c r="F80" s="48" t="e">
        <f t="shared" si="8"/>
        <v>#DIV/0!</v>
      </c>
      <c r="G80" s="49" t="e">
        <f t="shared" si="9"/>
        <v>#N/A</v>
      </c>
      <c r="H80" s="50"/>
      <c r="I80" s="51">
        <f t="shared" si="10"/>
        <v>-34200</v>
      </c>
      <c r="J80" s="48" t="e">
        <f t="shared" si="11"/>
        <v>#DIV/0!</v>
      </c>
      <c r="K80" s="24"/>
    </row>
    <row r="81" spans="1:10" ht="26.25" customHeight="1">
      <c r="A81" s="12"/>
      <c r="B81" s="41">
        <v>77</v>
      </c>
      <c r="C81" s="41" t="s">
        <v>197</v>
      </c>
      <c r="D81" s="41" t="s">
        <v>198</v>
      </c>
      <c r="E81" s="42">
        <v>7.3</v>
      </c>
      <c r="F81" s="29">
        <f t="shared" si="8"/>
        <v>655</v>
      </c>
      <c r="G81" s="30" t="e">
        <f t="shared" si="9"/>
        <v>#N/A</v>
      </c>
      <c r="H81" s="31"/>
      <c r="I81" s="32">
        <f t="shared" si="10"/>
        <v>-34200</v>
      </c>
      <c r="J81" s="29">
        <f t="shared" si="11"/>
        <v>-42060</v>
      </c>
    </row>
    <row r="82" spans="1:10" ht="26.25" customHeight="1">
      <c r="A82" s="12"/>
      <c r="B82" s="41">
        <v>78</v>
      </c>
      <c r="C82" s="41" t="s">
        <v>129</v>
      </c>
      <c r="D82" s="41" t="s">
        <v>130</v>
      </c>
      <c r="E82" s="42">
        <v>12</v>
      </c>
      <c r="F82" s="29">
        <f t="shared" si="8"/>
        <v>565</v>
      </c>
      <c r="G82" s="30" t="e">
        <f t="shared" si="9"/>
        <v>#N/A</v>
      </c>
      <c r="H82" s="31"/>
      <c r="I82" s="32">
        <f t="shared" si="10"/>
        <v>-34200</v>
      </c>
      <c r="J82" s="29">
        <f t="shared" si="11"/>
        <v>-40980</v>
      </c>
    </row>
    <row r="83" spans="2:5" ht="14.25">
      <c r="B83" s="40"/>
      <c r="E83" s="21"/>
    </row>
    <row r="84" spans="2:5" ht="14.25">
      <c r="B84" s="40"/>
      <c r="E84" s="21"/>
    </row>
    <row r="85" spans="2:5" ht="14.25">
      <c r="B85" s="40"/>
      <c r="E85" s="21"/>
    </row>
    <row r="86" spans="2:5" ht="14.25">
      <c r="B86" s="40"/>
      <c r="E86" s="21"/>
    </row>
    <row r="87" spans="2:5" ht="14.25">
      <c r="B87" s="40"/>
      <c r="E87" s="21"/>
    </row>
    <row r="88" spans="2:5" ht="14.25">
      <c r="B88" s="40"/>
      <c r="E88" s="21"/>
    </row>
    <row r="89" spans="2:5" ht="14.25">
      <c r="B89" s="40"/>
      <c r="E89" s="21"/>
    </row>
    <row r="90" spans="2:5" ht="14.25">
      <c r="B90" s="40"/>
      <c r="E90" s="21"/>
    </row>
    <row r="91" spans="2:5" ht="14.25">
      <c r="B91" s="40"/>
      <c r="E91" s="21"/>
    </row>
    <row r="92" spans="2:5" ht="14.25">
      <c r="B92" s="40"/>
      <c r="E92" s="21"/>
    </row>
    <row r="93" spans="2:5" ht="14.25">
      <c r="B93" s="40"/>
      <c r="E93" s="21"/>
    </row>
    <row r="94" spans="2:5" ht="14.25">
      <c r="B94" s="40"/>
      <c r="E94" s="21"/>
    </row>
    <row r="95" spans="2:5" ht="14.25">
      <c r="B95" s="40"/>
      <c r="E95" s="21"/>
    </row>
    <row r="96" spans="2:5" ht="14.25">
      <c r="B96" s="40"/>
      <c r="E96" s="21"/>
    </row>
    <row r="97" ht="14.25">
      <c r="E97" s="21"/>
    </row>
    <row r="98" ht="14.25">
      <c r="E98" s="21"/>
    </row>
    <row r="99" ht="14.25">
      <c r="E99" s="21"/>
    </row>
    <row r="100" ht="14.25">
      <c r="E100" s="21"/>
    </row>
    <row r="101" ht="14.25">
      <c r="E101" s="21"/>
    </row>
    <row r="102" ht="14.25">
      <c r="E102" s="21"/>
    </row>
    <row r="103" ht="14.25">
      <c r="E103" s="21"/>
    </row>
    <row r="104" ht="14.25">
      <c r="E104" s="21"/>
    </row>
    <row r="105" ht="14.25">
      <c r="E105" s="21"/>
    </row>
    <row r="106" ht="14.25">
      <c r="E106" s="21"/>
    </row>
    <row r="107" ht="14.25">
      <c r="E107" s="21"/>
    </row>
    <row r="108" ht="14.25">
      <c r="E108" s="21"/>
    </row>
    <row r="109" ht="14.25">
      <c r="E109" s="21"/>
    </row>
    <row r="110" ht="14.25">
      <c r="E110" s="21"/>
    </row>
    <row r="111" ht="14.25">
      <c r="E111" s="21"/>
    </row>
    <row r="112" ht="14.25">
      <c r="E112" s="21"/>
    </row>
    <row r="113" ht="14.25">
      <c r="E113" s="21"/>
    </row>
    <row r="114" ht="14.25">
      <c r="E114" s="21"/>
    </row>
    <row r="115" ht="14.25">
      <c r="E115" s="21"/>
    </row>
    <row r="116" ht="14.25">
      <c r="E116" s="21"/>
    </row>
    <row r="117" ht="14.25">
      <c r="E117" s="21"/>
    </row>
    <row r="118" ht="14.25">
      <c r="E118" s="21"/>
    </row>
    <row r="119" ht="14.25">
      <c r="E119" s="21"/>
    </row>
    <row r="120" ht="14.25">
      <c r="E120" s="21"/>
    </row>
    <row r="121" ht="14.25">
      <c r="E121" s="21"/>
    </row>
    <row r="122" ht="14.25">
      <c r="E122" s="21"/>
    </row>
    <row r="123" ht="14.25">
      <c r="E123" s="21"/>
    </row>
    <row r="124" ht="14.25">
      <c r="E124" s="21"/>
    </row>
    <row r="125" ht="14.25">
      <c r="E125" s="21"/>
    </row>
    <row r="126" ht="14.25">
      <c r="E126" s="21"/>
    </row>
    <row r="127" ht="14.25">
      <c r="E127" s="21"/>
    </row>
    <row r="128" ht="14.25">
      <c r="E128" s="21"/>
    </row>
    <row r="129" ht="14.25">
      <c r="E129" s="21"/>
    </row>
    <row r="130" ht="14.25">
      <c r="E130" s="21"/>
    </row>
    <row r="131" ht="14.25">
      <c r="E131" s="21"/>
    </row>
    <row r="132" ht="14.25">
      <c r="E132" s="21"/>
    </row>
    <row r="133" ht="14.25">
      <c r="E133" s="21"/>
    </row>
    <row r="134" ht="14.25">
      <c r="E134" s="21"/>
    </row>
    <row r="135" ht="14.25">
      <c r="E135" s="21"/>
    </row>
    <row r="136" ht="14.25">
      <c r="E136" s="21"/>
    </row>
    <row r="137" ht="14.25">
      <c r="E137" s="21"/>
    </row>
    <row r="138" ht="14.25">
      <c r="E138" s="21"/>
    </row>
    <row r="139" ht="14.25">
      <c r="E139" s="21"/>
    </row>
    <row r="140" ht="14.25">
      <c r="E140" s="21"/>
    </row>
    <row r="141" ht="14.25">
      <c r="E141" s="21"/>
    </row>
    <row r="142" ht="14.25">
      <c r="E142" s="21"/>
    </row>
    <row r="143" ht="14.25">
      <c r="E143" s="21"/>
    </row>
    <row r="144" ht="14.25">
      <c r="E144" s="21"/>
    </row>
    <row r="145" ht="14.25">
      <c r="E145" s="21"/>
    </row>
    <row r="146" ht="14.25">
      <c r="E146" s="21"/>
    </row>
    <row r="147" ht="14.25">
      <c r="E147" s="21"/>
    </row>
    <row r="148" ht="14.25">
      <c r="E148" s="21"/>
    </row>
    <row r="149" ht="14.25">
      <c r="E149" s="21"/>
    </row>
    <row r="150" ht="14.25">
      <c r="E150" s="21"/>
    </row>
    <row r="151" ht="14.25">
      <c r="E151" s="21"/>
    </row>
    <row r="152" ht="14.25">
      <c r="E152" s="21"/>
    </row>
    <row r="153" ht="14.25">
      <c r="E153" s="21"/>
    </row>
    <row r="154" ht="14.25">
      <c r="E154" s="21"/>
    </row>
    <row r="155" ht="14.25">
      <c r="E155" s="21"/>
    </row>
    <row r="156" ht="14.25">
      <c r="E156" s="21"/>
    </row>
    <row r="157" ht="14.25">
      <c r="E157" s="21"/>
    </row>
    <row r="158" ht="14.25">
      <c r="E158" s="21"/>
    </row>
    <row r="159" ht="14.25">
      <c r="E159" s="21"/>
    </row>
    <row r="160" ht="14.25">
      <c r="E160" s="21"/>
    </row>
    <row r="161" ht="14.25">
      <c r="E161" s="21"/>
    </row>
    <row r="162" ht="14.25">
      <c r="E162" s="21"/>
    </row>
    <row r="163" ht="14.25">
      <c r="E163" s="21"/>
    </row>
    <row r="164" ht="14.25">
      <c r="E164" s="21"/>
    </row>
    <row r="165" ht="14.25">
      <c r="E165" s="21"/>
    </row>
    <row r="166" ht="14.25">
      <c r="E166" s="21"/>
    </row>
    <row r="167" ht="14.25">
      <c r="E167" s="21"/>
    </row>
    <row r="168" ht="14.25">
      <c r="E168" s="21"/>
    </row>
    <row r="169" ht="14.25">
      <c r="E169" s="21"/>
    </row>
    <row r="170" ht="14.25">
      <c r="E170" s="21"/>
    </row>
  </sheetData>
  <sheetProtection/>
  <printOptions/>
  <pageMargins left="0.25" right="0.2" top="0.4330708661417323" bottom="0.3" header="0.2755905511811024" footer="0.2"/>
  <pageSetup fitToHeight="2" horizontalDpi="600" verticalDpi="600" orientation="portrait" paperSize="9" scale="70" r:id="rId1"/>
  <headerFooter alignWithMargins="0">
    <oddFooter>&amp;R&amp;D  &amp;T</oddFooter>
  </headerFooter>
  <rowBreaks count="1" manualBreakCount="1">
    <brk id="4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66"/>
  <sheetViews>
    <sheetView tabSelected="1" zoomScale="75" zoomScaleNormal="75" zoomScaleSheetLayoutView="75" zoomScalePageLayoutView="0" workbookViewId="0" topLeftCell="A1">
      <selection activeCell="G38" sqref="G38"/>
    </sheetView>
  </sheetViews>
  <sheetFormatPr defaultColWidth="10.625" defaultRowHeight="13.5"/>
  <cols>
    <col min="1" max="1" width="12.00390625" style="86" bestFit="1" customWidth="1"/>
    <col min="2" max="2" width="7.625" style="20" customWidth="1"/>
    <col min="3" max="3" width="24.625" style="14" customWidth="1"/>
    <col min="4" max="4" width="17.875" style="14" customWidth="1"/>
    <col min="5" max="5" width="10.625" style="23" customWidth="1"/>
    <col min="6" max="6" width="10.625" style="14" customWidth="1"/>
    <col min="7" max="7" width="7.125" style="20" customWidth="1"/>
    <col min="8" max="8" width="15.25390625" style="22" customWidth="1"/>
    <col min="9" max="10" width="14.75390625" style="14" customWidth="1"/>
    <col min="11" max="12" width="10.625" style="14" customWidth="1"/>
    <col min="13" max="13" width="6.00390625" style="14" customWidth="1"/>
    <col min="14" max="15" width="18.75390625" style="14" customWidth="1"/>
    <col min="16" max="16384" width="10.625" style="14" customWidth="1"/>
  </cols>
  <sheetData>
    <row r="1" spans="1:10" s="7" customFormat="1" ht="21.75" customHeight="1">
      <c r="A1" s="68" t="s">
        <v>136</v>
      </c>
      <c r="B1" s="2"/>
      <c r="C1" s="3"/>
      <c r="D1" s="3"/>
      <c r="E1" s="4"/>
      <c r="F1" s="3"/>
      <c r="G1" s="2"/>
      <c r="H1" s="5" t="s">
        <v>0</v>
      </c>
      <c r="I1" s="5" t="s">
        <v>1</v>
      </c>
      <c r="J1" s="6" t="s">
        <v>2</v>
      </c>
    </row>
    <row r="2" spans="1:10" ht="17.25">
      <c r="A2" s="81"/>
      <c r="B2" s="9"/>
      <c r="C2" s="9"/>
      <c r="D2" s="10"/>
      <c r="E2" s="11"/>
      <c r="F2" s="9"/>
      <c r="G2" s="9"/>
      <c r="H2" s="12">
        <v>12</v>
      </c>
      <c r="I2" s="13">
        <v>0.3958333333333333</v>
      </c>
      <c r="J2" s="12">
        <v>1</v>
      </c>
    </row>
    <row r="3" spans="1:10" ht="9" customHeight="1">
      <c r="A3" s="81"/>
      <c r="B3" s="15"/>
      <c r="C3" s="8"/>
      <c r="D3" s="8"/>
      <c r="E3" s="16"/>
      <c r="F3" s="8"/>
      <c r="G3" s="15"/>
      <c r="H3" s="17"/>
      <c r="I3" s="8"/>
      <c r="J3" s="8"/>
    </row>
    <row r="4" spans="1:11" s="7" customFormat="1" ht="26.25" customHeight="1" thickBot="1">
      <c r="A4" s="77" t="s">
        <v>3</v>
      </c>
      <c r="B4" s="77" t="s">
        <v>4</v>
      </c>
      <c r="C4" s="77" t="s">
        <v>5</v>
      </c>
      <c r="D4" s="77" t="s">
        <v>6</v>
      </c>
      <c r="E4" s="78" t="s">
        <v>7</v>
      </c>
      <c r="F4" s="77" t="s">
        <v>8</v>
      </c>
      <c r="G4" s="77" t="s">
        <v>9</v>
      </c>
      <c r="H4" s="79" t="s">
        <v>10</v>
      </c>
      <c r="I4" s="77" t="s">
        <v>11</v>
      </c>
      <c r="J4" s="77" t="s">
        <v>12</v>
      </c>
      <c r="K4" s="80" t="s">
        <v>240</v>
      </c>
    </row>
    <row r="5" spans="1:12" ht="21.75" customHeight="1" thickTop="1">
      <c r="A5" s="82">
        <v>1</v>
      </c>
      <c r="B5" s="70">
        <v>44</v>
      </c>
      <c r="C5" s="70" t="s">
        <v>100</v>
      </c>
      <c r="D5" s="70" t="s">
        <v>101</v>
      </c>
      <c r="E5" s="71">
        <v>11.4</v>
      </c>
      <c r="F5" s="72">
        <f aca="true" t="shared" si="0" ref="F5:F36">ROUND(IF($J$2=1,1190/E5^0.3,IF($J$2=2,1335/E5^0.4,1825/E5^0.55)),0)</f>
        <v>573</v>
      </c>
      <c r="G5" s="73">
        <f aca="true" t="shared" si="1" ref="G5:G36">RANK(H5,$H$5:$H$82,1)</f>
        <v>1</v>
      </c>
      <c r="H5" s="74">
        <v>0.47584490740740737</v>
      </c>
      <c r="I5" s="75">
        <f aca="true" t="shared" si="2" ref="I5:I36">(H5-$I$2)/"0:0:1"</f>
        <v>6912.999999999999</v>
      </c>
      <c r="J5" s="72">
        <f aca="true" t="shared" si="3" ref="J5:J36">I5-F5*$H$2</f>
        <v>36.99999999999909</v>
      </c>
      <c r="K5" s="76" t="s">
        <v>214</v>
      </c>
      <c r="L5" s="55"/>
    </row>
    <row r="6" spans="1:12" ht="21.75" customHeight="1">
      <c r="A6" s="69">
        <v>2</v>
      </c>
      <c r="B6" s="41">
        <v>60</v>
      </c>
      <c r="C6" s="41" t="s">
        <v>91</v>
      </c>
      <c r="D6" s="41" t="s">
        <v>92</v>
      </c>
      <c r="E6" s="42">
        <v>12.2</v>
      </c>
      <c r="F6" s="30">
        <f t="shared" si="0"/>
        <v>562</v>
      </c>
      <c r="G6" s="30">
        <f t="shared" si="1"/>
        <v>3</v>
      </c>
      <c r="H6" s="31">
        <v>0.4769097222222222</v>
      </c>
      <c r="I6" s="30">
        <f t="shared" si="2"/>
        <v>7005.000000000002</v>
      </c>
      <c r="J6" s="30">
        <f t="shared" si="3"/>
        <v>261.0000000000018</v>
      </c>
      <c r="K6" s="54">
        <v>2855</v>
      </c>
      <c r="L6" s="55"/>
    </row>
    <row r="7" spans="1:12" ht="21.75" customHeight="1">
      <c r="A7" s="69">
        <v>3</v>
      </c>
      <c r="B7" s="41">
        <v>73</v>
      </c>
      <c r="C7" s="41" t="s">
        <v>55</v>
      </c>
      <c r="D7" s="41" t="s">
        <v>56</v>
      </c>
      <c r="E7" s="42">
        <v>13.2</v>
      </c>
      <c r="F7" s="29">
        <f t="shared" si="0"/>
        <v>549</v>
      </c>
      <c r="G7" s="30">
        <f t="shared" si="1"/>
        <v>2</v>
      </c>
      <c r="H7" s="31">
        <v>0.47640046296296296</v>
      </c>
      <c r="I7" s="32">
        <f t="shared" si="2"/>
        <v>6961.000000000001</v>
      </c>
      <c r="J7" s="29">
        <f t="shared" si="3"/>
        <v>373.0000000000009</v>
      </c>
      <c r="K7" s="54" t="s">
        <v>231</v>
      </c>
      <c r="L7" s="55"/>
    </row>
    <row r="8" spans="1:17" ht="21.75" customHeight="1">
      <c r="A8" s="69">
        <v>4</v>
      </c>
      <c r="B8" s="41">
        <v>24</v>
      </c>
      <c r="C8" s="41" t="s">
        <v>128</v>
      </c>
      <c r="D8" s="41" t="s">
        <v>160</v>
      </c>
      <c r="E8" s="42">
        <v>11.9</v>
      </c>
      <c r="F8" s="29">
        <f t="shared" si="0"/>
        <v>566</v>
      </c>
      <c r="G8" s="30">
        <f t="shared" si="1"/>
        <v>4</v>
      </c>
      <c r="H8" s="31">
        <v>0.48358796296296297</v>
      </c>
      <c r="I8" s="32">
        <f t="shared" si="2"/>
        <v>7582.000000000003</v>
      </c>
      <c r="J8" s="29">
        <f t="shared" si="3"/>
        <v>790.0000000000027</v>
      </c>
      <c r="K8" s="54">
        <v>4068</v>
      </c>
      <c r="L8" s="56"/>
      <c r="M8" s="25"/>
      <c r="N8" s="25" t="s">
        <v>28</v>
      </c>
      <c r="O8" s="25" t="s">
        <v>30</v>
      </c>
      <c r="P8" s="25"/>
      <c r="Q8" s="25"/>
    </row>
    <row r="9" spans="1:17" ht="21.75" customHeight="1">
      <c r="A9" s="69">
        <v>5</v>
      </c>
      <c r="B9" s="41">
        <v>22</v>
      </c>
      <c r="C9" s="41" t="s">
        <v>57</v>
      </c>
      <c r="D9" s="41" t="s">
        <v>58</v>
      </c>
      <c r="E9" s="42">
        <v>9.5</v>
      </c>
      <c r="F9" s="29">
        <f t="shared" si="0"/>
        <v>606</v>
      </c>
      <c r="G9" s="30">
        <f t="shared" si="1"/>
        <v>6</v>
      </c>
      <c r="H9" s="31">
        <v>0.495625</v>
      </c>
      <c r="I9" s="32">
        <f t="shared" si="2"/>
        <v>8622</v>
      </c>
      <c r="J9" s="29">
        <f t="shared" si="3"/>
        <v>1350</v>
      </c>
      <c r="K9" s="54" t="s">
        <v>207</v>
      </c>
      <c r="L9" s="56"/>
      <c r="M9" s="25"/>
      <c r="N9" s="25"/>
      <c r="O9" s="25"/>
      <c r="P9" s="25"/>
      <c r="Q9" s="25"/>
    </row>
    <row r="10" spans="1:17" ht="21.75" customHeight="1">
      <c r="A10" s="69">
        <v>6</v>
      </c>
      <c r="B10" s="41">
        <v>7</v>
      </c>
      <c r="C10" s="41" t="s">
        <v>143</v>
      </c>
      <c r="D10" s="41" t="s">
        <v>144</v>
      </c>
      <c r="E10" s="42">
        <v>10</v>
      </c>
      <c r="F10" s="30">
        <f t="shared" si="0"/>
        <v>596</v>
      </c>
      <c r="G10" s="30">
        <f t="shared" si="1"/>
        <v>7</v>
      </c>
      <c r="H10" s="31">
        <v>0.4957523148148148</v>
      </c>
      <c r="I10" s="30">
        <f t="shared" si="2"/>
        <v>8633</v>
      </c>
      <c r="J10" s="30">
        <f t="shared" si="3"/>
        <v>1481</v>
      </c>
      <c r="K10" s="54">
        <v>2003</v>
      </c>
      <c r="L10" s="56"/>
      <c r="M10" s="25">
        <v>1</v>
      </c>
      <c r="N10" s="25" t="s">
        <v>13</v>
      </c>
      <c r="O10" s="25" t="s">
        <v>19</v>
      </c>
      <c r="P10" s="25"/>
      <c r="Q10" s="25"/>
    </row>
    <row r="11" spans="1:17" ht="21.75" customHeight="1">
      <c r="A11" s="69">
        <v>7</v>
      </c>
      <c r="B11" s="41">
        <v>3</v>
      </c>
      <c r="C11" s="41" t="s">
        <v>141</v>
      </c>
      <c r="D11" s="41" t="s">
        <v>142</v>
      </c>
      <c r="E11" s="42">
        <v>10.3</v>
      </c>
      <c r="F11" s="30">
        <f t="shared" si="0"/>
        <v>591</v>
      </c>
      <c r="G11" s="30">
        <f t="shared" si="1"/>
        <v>9</v>
      </c>
      <c r="H11" s="31">
        <v>0.49778935185185186</v>
      </c>
      <c r="I11" s="30">
        <f t="shared" si="2"/>
        <v>8809.000000000002</v>
      </c>
      <c r="J11" s="30">
        <f t="shared" si="3"/>
        <v>1717.0000000000018</v>
      </c>
      <c r="K11" s="54">
        <v>6479</v>
      </c>
      <c r="L11" s="56"/>
      <c r="M11" s="25">
        <v>2</v>
      </c>
      <c r="N11" s="25" t="s">
        <v>31</v>
      </c>
      <c r="O11" s="25" t="s">
        <v>23</v>
      </c>
      <c r="P11" s="25"/>
      <c r="Q11" s="25"/>
    </row>
    <row r="12" spans="1:17" ht="21.75" customHeight="1">
      <c r="A12" s="69">
        <v>8</v>
      </c>
      <c r="B12" s="41">
        <v>35</v>
      </c>
      <c r="C12" s="41" t="s">
        <v>42</v>
      </c>
      <c r="D12" s="41" t="s">
        <v>43</v>
      </c>
      <c r="E12" s="42">
        <v>11.7</v>
      </c>
      <c r="F12" s="29">
        <f t="shared" si="0"/>
        <v>569</v>
      </c>
      <c r="G12" s="30">
        <f t="shared" si="1"/>
        <v>5</v>
      </c>
      <c r="H12" s="31">
        <v>0.4950347222222222</v>
      </c>
      <c r="I12" s="32">
        <f t="shared" si="2"/>
        <v>8571.000000000002</v>
      </c>
      <c r="J12" s="29">
        <f t="shared" si="3"/>
        <v>1743.0000000000018</v>
      </c>
      <c r="K12" s="54" t="s">
        <v>211</v>
      </c>
      <c r="L12" s="56"/>
      <c r="M12" s="25">
        <v>3</v>
      </c>
      <c r="N12" s="25" t="s">
        <v>32</v>
      </c>
      <c r="O12" s="25" t="s">
        <v>20</v>
      </c>
      <c r="P12" s="25"/>
      <c r="Q12" s="25"/>
    </row>
    <row r="13" spans="1:17" ht="21.75" customHeight="1">
      <c r="A13" s="69">
        <v>9</v>
      </c>
      <c r="B13" s="41">
        <v>59</v>
      </c>
      <c r="C13" s="41" t="s">
        <v>126</v>
      </c>
      <c r="D13" s="41" t="s">
        <v>127</v>
      </c>
      <c r="E13" s="42">
        <v>11</v>
      </c>
      <c r="F13" s="29">
        <f t="shared" si="0"/>
        <v>580</v>
      </c>
      <c r="G13" s="30">
        <f t="shared" si="1"/>
        <v>8</v>
      </c>
      <c r="H13" s="31">
        <v>0.496724537037037</v>
      </c>
      <c r="I13" s="32">
        <f t="shared" si="2"/>
        <v>8717</v>
      </c>
      <c r="J13" s="29">
        <f t="shared" si="3"/>
        <v>1757</v>
      </c>
      <c r="K13" s="54" t="s">
        <v>221</v>
      </c>
      <c r="L13" s="56"/>
      <c r="M13" s="25">
        <v>4</v>
      </c>
      <c r="N13" s="25" t="s">
        <v>33</v>
      </c>
      <c r="O13" s="25" t="s">
        <v>34</v>
      </c>
      <c r="P13" s="25"/>
      <c r="Q13" s="25"/>
    </row>
    <row r="14" spans="1:17" ht="21.75" customHeight="1">
      <c r="A14" s="69">
        <v>10</v>
      </c>
      <c r="B14" s="41">
        <v>25</v>
      </c>
      <c r="C14" s="41" t="s">
        <v>161</v>
      </c>
      <c r="D14" s="41" t="s">
        <v>162</v>
      </c>
      <c r="E14" s="42">
        <v>9.7</v>
      </c>
      <c r="F14" s="29">
        <f t="shared" si="0"/>
        <v>602</v>
      </c>
      <c r="G14" s="30">
        <f t="shared" si="1"/>
        <v>12</v>
      </c>
      <c r="H14" s="31">
        <v>0.5064699074074074</v>
      </c>
      <c r="I14" s="32">
        <f t="shared" si="2"/>
        <v>9559</v>
      </c>
      <c r="J14" s="29">
        <f t="shared" si="3"/>
        <v>2335</v>
      </c>
      <c r="K14" s="54">
        <v>3838</v>
      </c>
      <c r="L14" s="56"/>
      <c r="M14" s="25">
        <v>5</v>
      </c>
      <c r="N14" s="25" t="s">
        <v>35</v>
      </c>
      <c r="O14" s="25" t="s">
        <v>36</v>
      </c>
      <c r="P14" s="25"/>
      <c r="Q14" s="25"/>
    </row>
    <row r="15" spans="1:17" ht="21.75" customHeight="1">
      <c r="A15" s="69">
        <v>11</v>
      </c>
      <c r="B15" s="41">
        <v>45</v>
      </c>
      <c r="C15" s="41" t="s">
        <v>87</v>
      </c>
      <c r="D15" s="41" t="s">
        <v>88</v>
      </c>
      <c r="E15" s="42">
        <v>8.6</v>
      </c>
      <c r="F15" s="29">
        <f t="shared" si="0"/>
        <v>624</v>
      </c>
      <c r="G15" s="30">
        <f t="shared" si="1"/>
        <v>16</v>
      </c>
      <c r="H15" s="31">
        <v>0.5098263888888889</v>
      </c>
      <c r="I15" s="32">
        <f t="shared" si="2"/>
        <v>9849</v>
      </c>
      <c r="J15" s="29">
        <f t="shared" si="3"/>
        <v>2361</v>
      </c>
      <c r="K15" s="54" t="s">
        <v>215</v>
      </c>
      <c r="L15" s="56"/>
      <c r="M15" s="25">
        <v>6</v>
      </c>
      <c r="N15" s="25" t="s">
        <v>37</v>
      </c>
      <c r="O15" s="25" t="s">
        <v>38</v>
      </c>
      <c r="P15" s="25"/>
      <c r="Q15" s="25"/>
    </row>
    <row r="16" spans="1:17" ht="21.75" customHeight="1">
      <c r="A16" s="69">
        <v>12</v>
      </c>
      <c r="B16" s="41">
        <v>61</v>
      </c>
      <c r="C16" s="41" t="s">
        <v>89</v>
      </c>
      <c r="D16" s="41" t="s">
        <v>90</v>
      </c>
      <c r="E16" s="42">
        <v>11.9</v>
      </c>
      <c r="F16" s="29">
        <f t="shared" si="0"/>
        <v>566</v>
      </c>
      <c r="G16" s="30">
        <f t="shared" si="1"/>
        <v>11</v>
      </c>
      <c r="H16" s="31">
        <v>0.503287037037037</v>
      </c>
      <c r="I16" s="32">
        <f t="shared" si="2"/>
        <v>9284.000000000002</v>
      </c>
      <c r="J16" s="29">
        <f t="shared" si="3"/>
        <v>2492.000000000002</v>
      </c>
      <c r="K16" s="54" t="s">
        <v>222</v>
      </c>
      <c r="L16" s="56"/>
      <c r="M16" s="25"/>
      <c r="N16" s="25" t="s">
        <v>39</v>
      </c>
      <c r="O16" s="25" t="s">
        <v>40</v>
      </c>
      <c r="P16" s="25"/>
      <c r="Q16" s="25"/>
    </row>
    <row r="17" spans="1:17" ht="21.75" customHeight="1">
      <c r="A17" s="69">
        <v>13</v>
      </c>
      <c r="B17" s="41">
        <v>56</v>
      </c>
      <c r="C17" s="41" t="s">
        <v>186</v>
      </c>
      <c r="D17" s="41" t="s">
        <v>187</v>
      </c>
      <c r="E17" s="42">
        <v>7</v>
      </c>
      <c r="F17" s="29">
        <f t="shared" si="0"/>
        <v>664</v>
      </c>
      <c r="G17" s="30">
        <f t="shared" si="1"/>
        <v>30</v>
      </c>
      <c r="H17" s="31">
        <v>0.5171180555555556</v>
      </c>
      <c r="I17" s="32">
        <f t="shared" si="2"/>
        <v>10479.000000000004</v>
      </c>
      <c r="J17" s="29">
        <f t="shared" si="3"/>
        <v>2511.0000000000036</v>
      </c>
      <c r="K17" s="54">
        <v>6047</v>
      </c>
      <c r="L17" s="56"/>
      <c r="M17" s="25">
        <v>1</v>
      </c>
      <c r="N17" s="25" t="s">
        <v>16</v>
      </c>
      <c r="O17" s="25" t="s">
        <v>18</v>
      </c>
      <c r="P17" s="25" t="s">
        <v>29</v>
      </c>
      <c r="Q17" s="25"/>
    </row>
    <row r="18" spans="1:17" ht="21.75" customHeight="1">
      <c r="A18" s="69">
        <v>14</v>
      </c>
      <c r="B18" s="41">
        <v>2</v>
      </c>
      <c r="C18" s="41" t="s">
        <v>139</v>
      </c>
      <c r="D18" s="41" t="s">
        <v>140</v>
      </c>
      <c r="E18" s="43">
        <v>10.5</v>
      </c>
      <c r="F18" s="29">
        <f t="shared" si="0"/>
        <v>588</v>
      </c>
      <c r="G18" s="30">
        <f t="shared" si="1"/>
        <v>13</v>
      </c>
      <c r="H18" s="31">
        <v>0.5069560185185186</v>
      </c>
      <c r="I18" s="32">
        <f t="shared" si="2"/>
        <v>9601.000000000007</v>
      </c>
      <c r="J18" s="29">
        <f t="shared" si="3"/>
        <v>2545.0000000000073</v>
      </c>
      <c r="K18" s="54" t="s">
        <v>201</v>
      </c>
      <c r="L18" s="56"/>
      <c r="M18" s="25">
        <v>2</v>
      </c>
      <c r="N18" s="25" t="s">
        <v>41</v>
      </c>
      <c r="O18" s="25" t="s">
        <v>18</v>
      </c>
      <c r="P18" s="25"/>
      <c r="Q18" s="25"/>
    </row>
    <row r="19" spans="1:17" ht="21.75" customHeight="1">
      <c r="A19" s="69">
        <v>15</v>
      </c>
      <c r="B19" s="41">
        <v>47</v>
      </c>
      <c r="C19" s="41" t="s">
        <v>48</v>
      </c>
      <c r="D19" s="41" t="s">
        <v>49</v>
      </c>
      <c r="E19" s="42">
        <v>9.15</v>
      </c>
      <c r="F19" s="29">
        <f t="shared" si="0"/>
        <v>613</v>
      </c>
      <c r="G19" s="30">
        <f t="shared" si="1"/>
        <v>17</v>
      </c>
      <c r="H19" s="31">
        <v>0.5112962962962962</v>
      </c>
      <c r="I19" s="32">
        <f t="shared" si="2"/>
        <v>9975.999999999998</v>
      </c>
      <c r="J19" s="29">
        <f t="shared" si="3"/>
        <v>2619.999999999998</v>
      </c>
      <c r="K19" s="54" t="s">
        <v>217</v>
      </c>
      <c r="L19" s="56"/>
      <c r="M19" s="25"/>
      <c r="N19" s="25"/>
      <c r="O19" s="25"/>
      <c r="P19" s="25"/>
      <c r="Q19" s="25"/>
    </row>
    <row r="20" spans="1:14" ht="21.75" customHeight="1">
      <c r="A20" s="69">
        <v>16</v>
      </c>
      <c r="B20" s="41">
        <v>29</v>
      </c>
      <c r="C20" s="41" t="s">
        <v>165</v>
      </c>
      <c r="D20" s="41" t="s">
        <v>166</v>
      </c>
      <c r="E20" s="42">
        <v>7.85</v>
      </c>
      <c r="F20" s="30">
        <f t="shared" si="0"/>
        <v>641</v>
      </c>
      <c r="G20" s="30">
        <f t="shared" si="1"/>
        <v>22</v>
      </c>
      <c r="H20" s="31">
        <v>0.5153240740740741</v>
      </c>
      <c r="I20" s="30">
        <f t="shared" si="2"/>
        <v>10324.000000000004</v>
      </c>
      <c r="J20" s="33">
        <f t="shared" si="3"/>
        <v>2632.0000000000036</v>
      </c>
      <c r="K20" s="54"/>
      <c r="L20" s="55"/>
      <c r="M20" s="18"/>
      <c r="N20" s="18"/>
    </row>
    <row r="21" spans="1:14" ht="21.75" customHeight="1">
      <c r="A21" s="69">
        <v>17</v>
      </c>
      <c r="B21" s="41">
        <v>74</v>
      </c>
      <c r="C21" s="41" t="s">
        <v>131</v>
      </c>
      <c r="D21" s="41" t="s">
        <v>132</v>
      </c>
      <c r="E21" s="42">
        <v>10</v>
      </c>
      <c r="F21" s="29">
        <f t="shared" si="0"/>
        <v>596</v>
      </c>
      <c r="G21" s="30">
        <f t="shared" si="1"/>
        <v>15</v>
      </c>
      <c r="H21" s="31">
        <v>0.5091666666666667</v>
      </c>
      <c r="I21" s="32">
        <f t="shared" si="2"/>
        <v>9792.000000000002</v>
      </c>
      <c r="J21" s="29">
        <f t="shared" si="3"/>
        <v>2640.000000000002</v>
      </c>
      <c r="K21" s="54" t="s">
        <v>202</v>
      </c>
      <c r="L21" s="55"/>
      <c r="M21" s="18"/>
      <c r="N21" s="18"/>
    </row>
    <row r="22" spans="1:14" ht="21.75" customHeight="1">
      <c r="A22" s="69">
        <v>18</v>
      </c>
      <c r="B22" s="41">
        <v>9</v>
      </c>
      <c r="C22" s="41" t="s">
        <v>145</v>
      </c>
      <c r="D22" s="41" t="s">
        <v>146</v>
      </c>
      <c r="E22" s="42">
        <v>11.2</v>
      </c>
      <c r="F22" s="29">
        <f t="shared" si="0"/>
        <v>576</v>
      </c>
      <c r="G22" s="30">
        <f t="shared" si="1"/>
        <v>14</v>
      </c>
      <c r="H22" s="31">
        <v>0.507337962962963</v>
      </c>
      <c r="I22" s="32">
        <f t="shared" si="2"/>
        <v>9634.000000000002</v>
      </c>
      <c r="J22" s="29">
        <f t="shared" si="3"/>
        <v>2722.000000000002</v>
      </c>
      <c r="K22" s="54">
        <v>6602</v>
      </c>
      <c r="L22" s="55"/>
      <c r="M22" s="19"/>
      <c r="N22" s="19"/>
    </row>
    <row r="23" spans="1:14" ht="21.75" customHeight="1">
      <c r="A23" s="69">
        <v>19</v>
      </c>
      <c r="B23" s="41">
        <v>15</v>
      </c>
      <c r="C23" s="41" t="s">
        <v>93</v>
      </c>
      <c r="D23" s="41" t="s">
        <v>94</v>
      </c>
      <c r="E23" s="42">
        <v>7.3</v>
      </c>
      <c r="F23" s="29">
        <f t="shared" si="0"/>
        <v>655</v>
      </c>
      <c r="G23" s="30">
        <f t="shared" si="1"/>
        <v>33</v>
      </c>
      <c r="H23" s="31">
        <v>0.518900462962963</v>
      </c>
      <c r="I23" s="32">
        <f t="shared" si="2"/>
        <v>10633.000000000005</v>
      </c>
      <c r="J23" s="29">
        <f t="shared" si="3"/>
        <v>2773.0000000000055</v>
      </c>
      <c r="K23" s="54" t="s">
        <v>202</v>
      </c>
      <c r="L23" s="55"/>
      <c r="M23" s="19"/>
      <c r="N23" s="19"/>
    </row>
    <row r="24" spans="1:14" ht="21.75" customHeight="1">
      <c r="A24" s="69">
        <v>20</v>
      </c>
      <c r="B24" s="41">
        <v>30</v>
      </c>
      <c r="C24" s="41" t="s">
        <v>167</v>
      </c>
      <c r="D24" s="41" t="s">
        <v>168</v>
      </c>
      <c r="E24" s="42">
        <v>6.4</v>
      </c>
      <c r="F24" s="29">
        <f t="shared" si="0"/>
        <v>682</v>
      </c>
      <c r="G24" s="30">
        <f t="shared" si="1"/>
        <v>44</v>
      </c>
      <c r="H24" s="31">
        <v>0.5229282407407407</v>
      </c>
      <c r="I24" s="32">
        <f t="shared" si="2"/>
        <v>10981.000000000002</v>
      </c>
      <c r="J24" s="29">
        <f t="shared" si="3"/>
        <v>2797.000000000002</v>
      </c>
      <c r="K24" s="54">
        <v>3555</v>
      </c>
      <c r="L24" s="55"/>
      <c r="M24" s="18"/>
      <c r="N24" s="18"/>
    </row>
    <row r="25" spans="1:14" ht="21.75" customHeight="1">
      <c r="A25" s="69">
        <v>21</v>
      </c>
      <c r="B25" s="41">
        <v>69</v>
      </c>
      <c r="C25" s="41" t="s">
        <v>50</v>
      </c>
      <c r="D25" s="41" t="s">
        <v>51</v>
      </c>
      <c r="E25" s="42">
        <v>7.85</v>
      </c>
      <c r="F25" s="29">
        <f t="shared" si="0"/>
        <v>641</v>
      </c>
      <c r="G25" s="30">
        <f t="shared" si="1"/>
        <v>31</v>
      </c>
      <c r="H25" s="31">
        <v>0.5172337962962963</v>
      </c>
      <c r="I25" s="32">
        <f t="shared" si="2"/>
        <v>10489.000000000002</v>
      </c>
      <c r="J25" s="29">
        <f t="shared" si="3"/>
        <v>2797.000000000002</v>
      </c>
      <c r="K25" s="54" t="s">
        <v>228</v>
      </c>
      <c r="L25" s="55"/>
      <c r="M25" s="18"/>
      <c r="N25" s="18"/>
    </row>
    <row r="26" spans="1:14" ht="21.75" customHeight="1">
      <c r="A26" s="69">
        <v>22</v>
      </c>
      <c r="B26" s="41">
        <v>52</v>
      </c>
      <c r="C26" s="41" t="s">
        <v>184</v>
      </c>
      <c r="D26" s="41" t="s">
        <v>185</v>
      </c>
      <c r="E26" s="42">
        <v>7.85</v>
      </c>
      <c r="F26" s="30">
        <f t="shared" si="0"/>
        <v>641</v>
      </c>
      <c r="G26" s="30">
        <f t="shared" si="1"/>
        <v>32</v>
      </c>
      <c r="H26" s="31">
        <v>0.517349537037037</v>
      </c>
      <c r="I26" s="30">
        <f t="shared" si="2"/>
        <v>10499</v>
      </c>
      <c r="J26" s="30">
        <f t="shared" si="3"/>
        <v>2807</v>
      </c>
      <c r="K26" s="54"/>
      <c r="L26" s="55"/>
      <c r="M26" s="19"/>
      <c r="N26" s="19"/>
    </row>
    <row r="27" spans="1:14" ht="21.75" customHeight="1">
      <c r="A27" s="69">
        <v>23</v>
      </c>
      <c r="B27" s="41">
        <v>6</v>
      </c>
      <c r="C27" s="44" t="s">
        <v>151</v>
      </c>
      <c r="D27" s="41" t="s">
        <v>104</v>
      </c>
      <c r="E27" s="45">
        <v>8.4</v>
      </c>
      <c r="F27" s="29">
        <f t="shared" si="0"/>
        <v>628</v>
      </c>
      <c r="G27" s="30">
        <f t="shared" si="1"/>
        <v>25</v>
      </c>
      <c r="H27" s="31">
        <v>0.5157986111111111</v>
      </c>
      <c r="I27" s="32">
        <f t="shared" si="2"/>
        <v>10365.000000000004</v>
      </c>
      <c r="J27" s="29">
        <f t="shared" si="3"/>
        <v>2829.0000000000036</v>
      </c>
      <c r="K27" s="54">
        <v>6555</v>
      </c>
      <c r="L27" s="55"/>
      <c r="M27" s="18"/>
      <c r="N27" s="18"/>
    </row>
    <row r="28" spans="1:14" ht="21.75" customHeight="1">
      <c r="A28" s="69">
        <v>24</v>
      </c>
      <c r="B28" s="41">
        <v>43</v>
      </c>
      <c r="C28" s="41" t="s">
        <v>80</v>
      </c>
      <c r="D28" s="41" t="s">
        <v>81</v>
      </c>
      <c r="E28" s="42">
        <v>7.1</v>
      </c>
      <c r="F28" s="29">
        <f t="shared" si="0"/>
        <v>661</v>
      </c>
      <c r="G28" s="30">
        <f t="shared" si="1"/>
        <v>36</v>
      </c>
      <c r="H28" s="31">
        <v>0.5210300925925926</v>
      </c>
      <c r="I28" s="32">
        <f t="shared" si="2"/>
        <v>10817.000000000002</v>
      </c>
      <c r="J28" s="29">
        <f t="shared" si="3"/>
        <v>2885.000000000002</v>
      </c>
      <c r="K28" s="54" t="s">
        <v>213</v>
      </c>
      <c r="L28" s="55"/>
      <c r="M28" s="18"/>
      <c r="N28" s="18"/>
    </row>
    <row r="29" spans="1:14" ht="21.75" customHeight="1">
      <c r="A29" s="69">
        <v>25</v>
      </c>
      <c r="B29" s="41">
        <v>39</v>
      </c>
      <c r="C29" s="41" t="s">
        <v>175</v>
      </c>
      <c r="D29" s="41" t="s">
        <v>176</v>
      </c>
      <c r="E29" s="45">
        <v>8.4</v>
      </c>
      <c r="F29" s="29">
        <f t="shared" si="0"/>
        <v>628</v>
      </c>
      <c r="G29" s="30">
        <f t="shared" si="1"/>
        <v>29</v>
      </c>
      <c r="H29" s="31">
        <v>0.5168634259259259</v>
      </c>
      <c r="I29" s="32">
        <f t="shared" si="2"/>
        <v>10457.000000000004</v>
      </c>
      <c r="J29" s="29">
        <f t="shared" si="3"/>
        <v>2921.0000000000036</v>
      </c>
      <c r="K29" s="54">
        <v>6595</v>
      </c>
      <c r="L29" s="55"/>
      <c r="M29" s="19"/>
      <c r="N29" s="19"/>
    </row>
    <row r="30" spans="1:14" ht="21.75" customHeight="1">
      <c r="A30" s="69">
        <v>26</v>
      </c>
      <c r="B30" s="41">
        <v>18</v>
      </c>
      <c r="C30" s="41" t="s">
        <v>156</v>
      </c>
      <c r="D30" s="41" t="s">
        <v>157</v>
      </c>
      <c r="E30" s="42">
        <v>7.2</v>
      </c>
      <c r="F30" s="29">
        <f t="shared" si="0"/>
        <v>658</v>
      </c>
      <c r="G30" s="30">
        <f t="shared" si="1"/>
        <v>39</v>
      </c>
      <c r="H30" s="34">
        <v>0.5217708333333334</v>
      </c>
      <c r="I30" s="32">
        <f t="shared" si="2"/>
        <v>10881.00000000001</v>
      </c>
      <c r="J30" s="29">
        <f t="shared" si="3"/>
        <v>2985.000000000009</v>
      </c>
      <c r="K30" s="54" t="s">
        <v>206</v>
      </c>
      <c r="L30" s="55"/>
      <c r="M30" s="19"/>
      <c r="N30" s="19"/>
    </row>
    <row r="31" spans="1:14" ht="21.75" customHeight="1">
      <c r="A31" s="69">
        <v>27</v>
      </c>
      <c r="B31" s="41">
        <v>27</v>
      </c>
      <c r="C31" s="41" t="s">
        <v>70</v>
      </c>
      <c r="D31" s="41" t="s">
        <v>71</v>
      </c>
      <c r="E31" s="42">
        <v>7.5</v>
      </c>
      <c r="F31" s="29">
        <f t="shared" si="0"/>
        <v>650</v>
      </c>
      <c r="G31" s="30">
        <f t="shared" si="1"/>
        <v>35</v>
      </c>
      <c r="H31" s="31">
        <v>0.520787037037037</v>
      </c>
      <c r="I31" s="32">
        <f t="shared" si="2"/>
        <v>10795.999999999998</v>
      </c>
      <c r="J31" s="29">
        <f t="shared" si="3"/>
        <v>2995.999999999998</v>
      </c>
      <c r="K31" s="54" t="s">
        <v>208</v>
      </c>
      <c r="L31" s="55"/>
      <c r="M31" s="18"/>
      <c r="N31" s="18"/>
    </row>
    <row r="32" spans="1:14" ht="21.75" customHeight="1">
      <c r="A32" s="69">
        <v>28</v>
      </c>
      <c r="B32" s="41">
        <v>37</v>
      </c>
      <c r="C32" s="41" t="s">
        <v>173</v>
      </c>
      <c r="D32" s="41" t="s">
        <v>174</v>
      </c>
      <c r="E32" s="42">
        <v>9.7</v>
      </c>
      <c r="F32" s="30">
        <f t="shared" si="0"/>
        <v>602</v>
      </c>
      <c r="G32" s="30">
        <f t="shared" si="1"/>
        <v>18</v>
      </c>
      <c r="H32" s="31">
        <v>0.5143171296296296</v>
      </c>
      <c r="I32" s="30">
        <f t="shared" si="2"/>
        <v>10237</v>
      </c>
      <c r="J32" s="30">
        <f t="shared" si="3"/>
        <v>3013</v>
      </c>
      <c r="K32" s="54"/>
      <c r="L32" s="55"/>
      <c r="M32" s="18"/>
      <c r="N32" s="18"/>
    </row>
    <row r="33" spans="1:14" ht="21.75" customHeight="1">
      <c r="A33" s="69">
        <v>29</v>
      </c>
      <c r="B33" s="41">
        <v>20</v>
      </c>
      <c r="C33" s="41" t="s">
        <v>158</v>
      </c>
      <c r="D33" s="41" t="s">
        <v>159</v>
      </c>
      <c r="E33" s="42">
        <v>6.8</v>
      </c>
      <c r="F33" s="29">
        <f t="shared" si="0"/>
        <v>670</v>
      </c>
      <c r="G33" s="30">
        <f t="shared" si="1"/>
        <v>45</v>
      </c>
      <c r="H33" s="31">
        <v>0.523912037037037</v>
      </c>
      <c r="I33" s="32">
        <f t="shared" si="2"/>
        <v>11066.000000000002</v>
      </c>
      <c r="J33" s="29">
        <f t="shared" si="3"/>
        <v>3026.000000000002</v>
      </c>
      <c r="K33" s="54">
        <v>2384</v>
      </c>
      <c r="L33" s="55"/>
      <c r="M33" s="19"/>
      <c r="N33" s="19"/>
    </row>
    <row r="34" spans="1:14" ht="21.75" customHeight="1">
      <c r="A34" s="69">
        <v>30</v>
      </c>
      <c r="B34" s="41">
        <v>4</v>
      </c>
      <c r="C34" s="41" t="s">
        <v>68</v>
      </c>
      <c r="D34" s="41" t="s">
        <v>69</v>
      </c>
      <c r="E34" s="42">
        <v>9.5</v>
      </c>
      <c r="F34" s="29">
        <f t="shared" si="0"/>
        <v>606</v>
      </c>
      <c r="G34" s="30">
        <f t="shared" si="1"/>
        <v>20</v>
      </c>
      <c r="H34" s="31">
        <v>0.5150578703703704</v>
      </c>
      <c r="I34" s="32">
        <f t="shared" si="2"/>
        <v>10301.000000000007</v>
      </c>
      <c r="J34" s="29">
        <f t="shared" si="3"/>
        <v>3029.0000000000073</v>
      </c>
      <c r="K34" s="54">
        <v>4130</v>
      </c>
      <c r="L34" s="55"/>
      <c r="M34" s="18"/>
      <c r="N34" s="18"/>
    </row>
    <row r="35" spans="1:14" ht="21.75" customHeight="1">
      <c r="A35" s="69">
        <v>31</v>
      </c>
      <c r="B35" s="41">
        <v>16</v>
      </c>
      <c r="C35" s="41" t="s">
        <v>66</v>
      </c>
      <c r="D35" s="41" t="s">
        <v>67</v>
      </c>
      <c r="E35" s="42">
        <v>7.85</v>
      </c>
      <c r="F35" s="29">
        <f t="shared" si="0"/>
        <v>641</v>
      </c>
      <c r="G35" s="30">
        <f t="shared" si="1"/>
        <v>34</v>
      </c>
      <c r="H35" s="31">
        <v>0.5199421296296296</v>
      </c>
      <c r="I35" s="32">
        <f t="shared" si="2"/>
        <v>10723</v>
      </c>
      <c r="J35" s="29">
        <f t="shared" si="3"/>
        <v>3031</v>
      </c>
      <c r="K35" s="54" t="s">
        <v>204</v>
      </c>
      <c r="L35" s="55"/>
      <c r="M35" s="19"/>
      <c r="N35" s="18"/>
    </row>
    <row r="36" spans="1:14" ht="21.75" customHeight="1">
      <c r="A36" s="69">
        <v>32</v>
      </c>
      <c r="B36" s="41">
        <v>33</v>
      </c>
      <c r="C36" s="41" t="s">
        <v>76</v>
      </c>
      <c r="D36" s="41" t="s">
        <v>77</v>
      </c>
      <c r="E36" s="42">
        <v>7.25</v>
      </c>
      <c r="F36" s="29">
        <f t="shared" si="0"/>
        <v>657</v>
      </c>
      <c r="G36" s="30">
        <f t="shared" si="1"/>
        <v>42</v>
      </c>
      <c r="H36" s="31">
        <v>0.5222453703703703</v>
      </c>
      <c r="I36" s="32">
        <f t="shared" si="2"/>
        <v>10921.999999999998</v>
      </c>
      <c r="J36" s="29">
        <f t="shared" si="3"/>
        <v>3037.999999999998</v>
      </c>
      <c r="K36" s="54" t="s">
        <v>202</v>
      </c>
      <c r="L36" s="55"/>
      <c r="M36" s="18"/>
      <c r="N36" s="18"/>
    </row>
    <row r="37" spans="1:14" ht="21.75" customHeight="1">
      <c r="A37" s="69">
        <v>33</v>
      </c>
      <c r="B37" s="41">
        <v>31</v>
      </c>
      <c r="C37" s="41" t="s">
        <v>169</v>
      </c>
      <c r="D37" s="41" t="s">
        <v>170</v>
      </c>
      <c r="E37" s="42">
        <v>7.6</v>
      </c>
      <c r="F37" s="30">
        <f aca="true" t="shared" si="4" ref="F37:F68">ROUND(IF($J$2=1,1190/E37^0.3,IF($J$2=2,1335/E37^0.4,1825/E37^0.55)),0)</f>
        <v>648</v>
      </c>
      <c r="G37" s="30">
        <f aca="true" t="shared" si="5" ref="G37:G68">RANK(H37,$H$5:$H$82,1)</f>
        <v>37</v>
      </c>
      <c r="H37" s="31">
        <v>0.5215162037037037</v>
      </c>
      <c r="I37" s="30">
        <f aca="true" t="shared" si="6" ref="I37:I68">(H37-$I$2)/"0:0:1"</f>
        <v>10858.999999999998</v>
      </c>
      <c r="J37" s="30">
        <f aca="true" t="shared" si="7" ref="J37:J68">I37-F37*$H$2</f>
        <v>3082.999999999998</v>
      </c>
      <c r="K37" s="54" t="s">
        <v>202</v>
      </c>
      <c r="L37" s="55"/>
      <c r="M37" s="18"/>
      <c r="N37" s="18"/>
    </row>
    <row r="38" spans="1:14" ht="21.75" customHeight="1">
      <c r="A38" s="69">
        <v>34</v>
      </c>
      <c r="B38" s="41">
        <v>68</v>
      </c>
      <c r="C38" s="41" t="s">
        <v>194</v>
      </c>
      <c r="D38" s="41" t="s">
        <v>195</v>
      </c>
      <c r="E38" s="42">
        <v>9.4</v>
      </c>
      <c r="F38" s="29">
        <f t="shared" si="4"/>
        <v>608</v>
      </c>
      <c r="G38" s="30">
        <f t="shared" si="5"/>
        <v>27</v>
      </c>
      <c r="H38" s="31">
        <v>0.5161226851851851</v>
      </c>
      <c r="I38" s="32">
        <f t="shared" si="6"/>
        <v>10392.999999999996</v>
      </c>
      <c r="J38" s="29">
        <f t="shared" si="7"/>
        <v>3096.9999999999964</v>
      </c>
      <c r="K38" s="54" t="s">
        <v>227</v>
      </c>
      <c r="L38" s="55"/>
      <c r="M38" s="18"/>
      <c r="N38" s="18"/>
    </row>
    <row r="39" spans="1:14" ht="21.75" customHeight="1">
      <c r="A39" s="69">
        <v>35</v>
      </c>
      <c r="B39" s="41">
        <v>8</v>
      </c>
      <c r="C39" s="41" t="s">
        <v>61</v>
      </c>
      <c r="D39" s="41" t="s">
        <v>62</v>
      </c>
      <c r="E39" s="42">
        <v>9.3</v>
      </c>
      <c r="F39" s="29">
        <f t="shared" si="4"/>
        <v>610</v>
      </c>
      <c r="G39" s="30">
        <f t="shared" si="5"/>
        <v>28</v>
      </c>
      <c r="H39" s="31">
        <v>0.5164236111111111</v>
      </c>
      <c r="I39" s="32">
        <f t="shared" si="6"/>
        <v>10419.000000000004</v>
      </c>
      <c r="J39" s="29">
        <f t="shared" si="7"/>
        <v>3099.0000000000036</v>
      </c>
      <c r="K39" s="54" t="s">
        <v>203</v>
      </c>
      <c r="L39" s="55"/>
      <c r="M39" s="18"/>
      <c r="N39" s="18"/>
    </row>
    <row r="40" spans="1:14" ht="21.75" customHeight="1">
      <c r="A40" s="69">
        <v>36</v>
      </c>
      <c r="B40" s="41">
        <v>34</v>
      </c>
      <c r="C40" s="41" t="s">
        <v>44</v>
      </c>
      <c r="D40" s="41" t="s">
        <v>45</v>
      </c>
      <c r="E40" s="42">
        <v>9.8</v>
      </c>
      <c r="F40" s="29">
        <f t="shared" si="4"/>
        <v>600</v>
      </c>
      <c r="G40" s="30">
        <f t="shared" si="5"/>
        <v>21</v>
      </c>
      <c r="H40" s="31">
        <v>0.5152199074074074</v>
      </c>
      <c r="I40" s="32">
        <f t="shared" si="6"/>
        <v>10315.000000000004</v>
      </c>
      <c r="J40" s="29">
        <f t="shared" si="7"/>
        <v>3115.0000000000036</v>
      </c>
      <c r="K40" s="54" t="s">
        <v>210</v>
      </c>
      <c r="L40" s="55"/>
      <c r="M40" s="19"/>
      <c r="N40" s="19"/>
    </row>
    <row r="41" spans="1:14" ht="21.75" customHeight="1">
      <c r="A41" s="69">
        <v>37</v>
      </c>
      <c r="B41" s="41">
        <v>71</v>
      </c>
      <c r="C41" s="41" t="s">
        <v>72</v>
      </c>
      <c r="D41" s="41" t="s">
        <v>73</v>
      </c>
      <c r="E41" s="42">
        <v>10.2</v>
      </c>
      <c r="F41" s="30">
        <f t="shared" si="4"/>
        <v>593</v>
      </c>
      <c r="G41" s="30">
        <f t="shared" si="5"/>
        <v>26</v>
      </c>
      <c r="H41" s="31">
        <v>0.5160416666666666</v>
      </c>
      <c r="I41" s="30">
        <f t="shared" si="6"/>
        <v>10385.999999999998</v>
      </c>
      <c r="J41" s="30">
        <f t="shared" si="7"/>
        <v>3269.999999999998</v>
      </c>
      <c r="K41" s="54" t="s">
        <v>229</v>
      </c>
      <c r="L41" s="55"/>
      <c r="M41" s="18"/>
      <c r="N41" s="18"/>
    </row>
    <row r="42" spans="1:14" ht="21.75" customHeight="1">
      <c r="A42" s="69">
        <v>38</v>
      </c>
      <c r="B42" s="41">
        <v>10</v>
      </c>
      <c r="C42" s="41" t="s">
        <v>147</v>
      </c>
      <c r="D42" s="41" t="s">
        <v>148</v>
      </c>
      <c r="E42" s="45">
        <v>8.6</v>
      </c>
      <c r="F42" s="29">
        <f t="shared" si="4"/>
        <v>624</v>
      </c>
      <c r="G42" s="30">
        <f t="shared" si="5"/>
        <v>38</v>
      </c>
      <c r="H42" s="31">
        <v>0.5216550925925926</v>
      </c>
      <c r="I42" s="32">
        <f t="shared" si="6"/>
        <v>10871</v>
      </c>
      <c r="J42" s="29">
        <f t="shared" si="7"/>
        <v>3383</v>
      </c>
      <c r="K42" s="54">
        <v>6580</v>
      </c>
      <c r="L42" s="55"/>
      <c r="M42" s="18"/>
      <c r="N42" s="18"/>
    </row>
    <row r="43" spans="1:14" ht="21.75" customHeight="1">
      <c r="A43" s="69">
        <v>39</v>
      </c>
      <c r="B43" s="41">
        <v>41</v>
      </c>
      <c r="C43" s="41" t="s">
        <v>109</v>
      </c>
      <c r="D43" s="41" t="s">
        <v>110</v>
      </c>
      <c r="E43" s="42">
        <v>11</v>
      </c>
      <c r="F43" s="29">
        <f t="shared" si="4"/>
        <v>580</v>
      </c>
      <c r="G43" s="30">
        <f t="shared" si="5"/>
        <v>24</v>
      </c>
      <c r="H43" s="31">
        <v>0.5157407407407407</v>
      </c>
      <c r="I43" s="32">
        <f t="shared" si="6"/>
        <v>10360</v>
      </c>
      <c r="J43" s="29">
        <f t="shared" si="7"/>
        <v>3400</v>
      </c>
      <c r="K43" s="54" t="s">
        <v>212</v>
      </c>
      <c r="L43" s="55"/>
      <c r="M43" s="18"/>
      <c r="N43" s="18"/>
    </row>
    <row r="44" spans="1:14" ht="21.75" customHeight="1">
      <c r="A44" s="69">
        <v>40</v>
      </c>
      <c r="B44" s="41">
        <v>66</v>
      </c>
      <c r="C44" s="41" t="s">
        <v>105</v>
      </c>
      <c r="D44" s="41" t="s">
        <v>106</v>
      </c>
      <c r="E44" s="42">
        <v>11.2</v>
      </c>
      <c r="F44" s="29">
        <f t="shared" si="4"/>
        <v>576</v>
      </c>
      <c r="G44" s="30">
        <f t="shared" si="5"/>
        <v>23</v>
      </c>
      <c r="H44" s="31">
        <v>0.5154976851851852</v>
      </c>
      <c r="I44" s="32">
        <f t="shared" si="6"/>
        <v>10339.000000000007</v>
      </c>
      <c r="J44" s="29">
        <f t="shared" si="7"/>
        <v>3427.0000000000073</v>
      </c>
      <c r="K44" s="54" t="s">
        <v>225</v>
      </c>
      <c r="L44" s="55"/>
      <c r="M44" s="18"/>
      <c r="N44" s="18"/>
    </row>
    <row r="45" spans="1:14" ht="21.75" customHeight="1">
      <c r="A45" s="69">
        <v>41</v>
      </c>
      <c r="B45" s="41">
        <v>78</v>
      </c>
      <c r="C45" s="41" t="s">
        <v>129</v>
      </c>
      <c r="D45" s="41" t="s">
        <v>130</v>
      </c>
      <c r="E45" s="42">
        <v>12</v>
      </c>
      <c r="F45" s="29">
        <f t="shared" si="4"/>
        <v>565</v>
      </c>
      <c r="G45" s="30">
        <f t="shared" si="5"/>
        <v>19</v>
      </c>
      <c r="H45" s="31">
        <v>0.514375</v>
      </c>
      <c r="I45" s="32">
        <f t="shared" si="6"/>
        <v>10242.000000000004</v>
      </c>
      <c r="J45" s="29">
        <f t="shared" si="7"/>
        <v>3462.0000000000036</v>
      </c>
      <c r="K45" s="54">
        <v>4642</v>
      </c>
      <c r="L45" s="55"/>
      <c r="M45" s="18"/>
      <c r="N45" s="18"/>
    </row>
    <row r="46" spans="1:14" ht="21.75" customHeight="1">
      <c r="A46" s="69">
        <v>42</v>
      </c>
      <c r="B46" s="41">
        <v>57</v>
      </c>
      <c r="C46" s="41" t="s">
        <v>188</v>
      </c>
      <c r="D46" s="41" t="s">
        <v>63</v>
      </c>
      <c r="E46" s="45">
        <v>9.1</v>
      </c>
      <c r="F46" s="29">
        <f t="shared" si="4"/>
        <v>614</v>
      </c>
      <c r="G46" s="30">
        <f t="shared" si="5"/>
        <v>40</v>
      </c>
      <c r="H46" s="31">
        <v>0.5221296296296296</v>
      </c>
      <c r="I46" s="32">
        <f t="shared" si="6"/>
        <v>10912</v>
      </c>
      <c r="J46" s="29">
        <f t="shared" si="7"/>
        <v>3544</v>
      </c>
      <c r="K46" s="54" t="s">
        <v>202</v>
      </c>
      <c r="L46" s="55"/>
      <c r="M46" s="18"/>
      <c r="N46" s="18"/>
    </row>
    <row r="47" spans="1:14" ht="21.75" customHeight="1">
      <c r="A47" s="69">
        <v>43</v>
      </c>
      <c r="B47" s="41">
        <v>63</v>
      </c>
      <c r="C47" s="41" t="s">
        <v>116</v>
      </c>
      <c r="D47" s="41" t="s">
        <v>117</v>
      </c>
      <c r="E47" s="42">
        <v>9.8</v>
      </c>
      <c r="F47" s="29">
        <f t="shared" si="4"/>
        <v>600</v>
      </c>
      <c r="G47" s="30">
        <f t="shared" si="5"/>
        <v>41</v>
      </c>
      <c r="H47" s="31">
        <v>0.5222337962962963</v>
      </c>
      <c r="I47" s="32">
        <f t="shared" si="6"/>
        <v>10921.000000000002</v>
      </c>
      <c r="J47" s="29">
        <f t="shared" si="7"/>
        <v>3721.000000000002</v>
      </c>
      <c r="K47" s="54" t="s">
        <v>223</v>
      </c>
      <c r="L47" s="55"/>
      <c r="M47" s="18"/>
      <c r="N47" s="18"/>
    </row>
    <row r="48" spans="1:14" ht="21.75" customHeight="1">
      <c r="A48" s="69">
        <v>44</v>
      </c>
      <c r="B48" s="41">
        <v>55</v>
      </c>
      <c r="C48" s="41" t="s">
        <v>74</v>
      </c>
      <c r="D48" s="41" t="s">
        <v>75</v>
      </c>
      <c r="E48" s="42">
        <v>9.8</v>
      </c>
      <c r="F48" s="29">
        <f t="shared" si="4"/>
        <v>600</v>
      </c>
      <c r="G48" s="30">
        <f t="shared" si="5"/>
        <v>43</v>
      </c>
      <c r="H48" s="31">
        <v>0.5229050925925925</v>
      </c>
      <c r="I48" s="32">
        <f t="shared" si="6"/>
        <v>10978.999999999998</v>
      </c>
      <c r="J48" s="29">
        <f t="shared" si="7"/>
        <v>3778.999999999998</v>
      </c>
      <c r="K48" s="54" t="s">
        <v>220</v>
      </c>
      <c r="L48" s="55"/>
      <c r="M48" s="19"/>
      <c r="N48" s="19"/>
    </row>
    <row r="49" spans="1:14" ht="21.75" customHeight="1">
      <c r="A49" s="69">
        <v>45</v>
      </c>
      <c r="B49" s="41">
        <v>64</v>
      </c>
      <c r="C49" s="41" t="s">
        <v>193</v>
      </c>
      <c r="D49" s="41" t="s">
        <v>121</v>
      </c>
      <c r="E49" s="42">
        <v>6.65</v>
      </c>
      <c r="F49" s="29">
        <f t="shared" si="4"/>
        <v>674</v>
      </c>
      <c r="G49" s="30">
        <f t="shared" si="5"/>
        <v>46</v>
      </c>
      <c r="H49" s="31">
        <v>0.5337152777777777</v>
      </c>
      <c r="I49" s="32">
        <f t="shared" si="6"/>
        <v>11912.999999999996</v>
      </c>
      <c r="J49" s="29">
        <f t="shared" si="7"/>
        <v>3824.9999999999964</v>
      </c>
      <c r="K49" s="54"/>
      <c r="L49" s="55"/>
      <c r="M49" s="18"/>
      <c r="N49" s="18"/>
    </row>
    <row r="50" spans="1:14" ht="21.75" customHeight="1">
      <c r="A50" s="69">
        <v>46</v>
      </c>
      <c r="B50" s="41">
        <v>40</v>
      </c>
      <c r="C50" s="41" t="s">
        <v>96</v>
      </c>
      <c r="D50" s="41" t="s">
        <v>97</v>
      </c>
      <c r="E50" s="42">
        <v>7.3</v>
      </c>
      <c r="F50" s="29">
        <f t="shared" si="4"/>
        <v>655</v>
      </c>
      <c r="G50" s="30">
        <f t="shared" si="5"/>
        <v>47</v>
      </c>
      <c r="H50" s="31">
        <v>0.5346527777777778</v>
      </c>
      <c r="I50" s="32">
        <f t="shared" si="6"/>
        <v>11994</v>
      </c>
      <c r="J50" s="29">
        <f t="shared" si="7"/>
        <v>4134</v>
      </c>
      <c r="K50" s="54"/>
      <c r="L50" s="55"/>
      <c r="M50" s="18"/>
      <c r="N50" s="18"/>
    </row>
    <row r="51" spans="1:14" ht="21.75" customHeight="1">
      <c r="A51" s="69">
        <v>47</v>
      </c>
      <c r="B51" s="41">
        <v>54</v>
      </c>
      <c r="C51" s="41" t="s">
        <v>84</v>
      </c>
      <c r="D51" s="41" t="s">
        <v>85</v>
      </c>
      <c r="E51" s="42">
        <v>7.35</v>
      </c>
      <c r="F51" s="30">
        <f t="shared" si="4"/>
        <v>654</v>
      </c>
      <c r="G51" s="30">
        <f t="shared" si="5"/>
        <v>48</v>
      </c>
      <c r="H51" s="31">
        <v>0.5362037037037037</v>
      </c>
      <c r="I51" s="30">
        <f t="shared" si="6"/>
        <v>12128.000000000005</v>
      </c>
      <c r="J51" s="30">
        <f t="shared" si="7"/>
        <v>4280.0000000000055</v>
      </c>
      <c r="K51" s="54" t="s">
        <v>219</v>
      </c>
      <c r="L51" s="55"/>
      <c r="M51" s="19"/>
      <c r="N51" s="19"/>
    </row>
    <row r="52" spans="1:14" ht="21.75" customHeight="1">
      <c r="A52" s="69">
        <v>48</v>
      </c>
      <c r="B52" s="41">
        <v>12</v>
      </c>
      <c r="C52" s="41" t="s">
        <v>53</v>
      </c>
      <c r="D52" s="41" t="s">
        <v>54</v>
      </c>
      <c r="E52" s="42">
        <v>6.8</v>
      </c>
      <c r="F52" s="29">
        <f t="shared" si="4"/>
        <v>670</v>
      </c>
      <c r="G52" s="30">
        <f t="shared" si="5"/>
        <v>50</v>
      </c>
      <c r="H52" s="31">
        <v>0.5445717592592593</v>
      </c>
      <c r="I52" s="32">
        <f t="shared" si="6"/>
        <v>12851.000000000004</v>
      </c>
      <c r="J52" s="29">
        <f t="shared" si="7"/>
        <v>4811.000000000004</v>
      </c>
      <c r="K52" s="54" t="s">
        <v>202</v>
      </c>
      <c r="L52" s="55"/>
      <c r="M52" s="19"/>
      <c r="N52" s="19"/>
    </row>
    <row r="53" spans="1:14" ht="21.75" customHeight="1">
      <c r="A53" s="69">
        <v>49</v>
      </c>
      <c r="B53" s="41">
        <v>50</v>
      </c>
      <c r="C53" s="41" t="s">
        <v>182</v>
      </c>
      <c r="D53" s="41" t="s">
        <v>183</v>
      </c>
      <c r="E53" s="42">
        <v>9.5</v>
      </c>
      <c r="F53" s="29">
        <f t="shared" si="4"/>
        <v>606</v>
      </c>
      <c r="G53" s="30">
        <f t="shared" si="5"/>
        <v>49</v>
      </c>
      <c r="H53" s="31">
        <v>0.5382638888888889</v>
      </c>
      <c r="I53" s="32">
        <f t="shared" si="6"/>
        <v>12306.000000000002</v>
      </c>
      <c r="J53" s="29">
        <f t="shared" si="7"/>
        <v>5034.000000000002</v>
      </c>
      <c r="K53" s="54"/>
      <c r="L53" s="55"/>
      <c r="M53" s="18"/>
      <c r="N53" s="18"/>
    </row>
    <row r="54" spans="1:14" ht="21.75" customHeight="1">
      <c r="A54" s="69">
        <v>50</v>
      </c>
      <c r="B54" s="41">
        <v>46</v>
      </c>
      <c r="C54" s="41" t="s">
        <v>107</v>
      </c>
      <c r="D54" s="41" t="s">
        <v>108</v>
      </c>
      <c r="E54" s="42">
        <v>7.2</v>
      </c>
      <c r="F54" s="29">
        <f t="shared" si="4"/>
        <v>658</v>
      </c>
      <c r="G54" s="30">
        <f t="shared" si="5"/>
        <v>51</v>
      </c>
      <c r="H54" s="31">
        <v>0.5457060185185185</v>
      </c>
      <c r="I54" s="32">
        <f t="shared" si="6"/>
        <v>12949.000000000002</v>
      </c>
      <c r="J54" s="29">
        <f t="shared" si="7"/>
        <v>5053.000000000002</v>
      </c>
      <c r="K54" s="54" t="s">
        <v>216</v>
      </c>
      <c r="L54" s="55"/>
      <c r="M54" s="18"/>
      <c r="N54" s="18"/>
    </row>
    <row r="55" spans="1:14" ht="21.75" customHeight="1">
      <c r="A55" s="69">
        <v>51</v>
      </c>
      <c r="B55" s="41">
        <v>23</v>
      </c>
      <c r="C55" s="41" t="s">
        <v>64</v>
      </c>
      <c r="D55" s="41" t="s">
        <v>65</v>
      </c>
      <c r="E55" s="42">
        <v>6.2</v>
      </c>
      <c r="F55" s="29">
        <f t="shared" si="4"/>
        <v>688</v>
      </c>
      <c r="G55" s="30">
        <f t="shared" si="5"/>
        <v>53</v>
      </c>
      <c r="H55" s="31">
        <v>0.5675694444444445</v>
      </c>
      <c r="I55" s="32">
        <f t="shared" si="6"/>
        <v>14838.000000000004</v>
      </c>
      <c r="J55" s="29">
        <f t="shared" si="7"/>
        <v>6582.000000000004</v>
      </c>
      <c r="K55" s="54" t="s">
        <v>202</v>
      </c>
      <c r="L55" s="55"/>
      <c r="M55" s="18"/>
      <c r="N55" s="18"/>
    </row>
    <row r="56" spans="1:14" ht="21.75" customHeight="1">
      <c r="A56" s="69">
        <v>52</v>
      </c>
      <c r="B56" s="41">
        <v>49</v>
      </c>
      <c r="C56" s="41" t="s">
        <v>118</v>
      </c>
      <c r="D56" s="41" t="s">
        <v>181</v>
      </c>
      <c r="E56" s="42">
        <v>7.3</v>
      </c>
      <c r="F56" s="29">
        <f t="shared" si="4"/>
        <v>655</v>
      </c>
      <c r="G56" s="30">
        <f t="shared" si="5"/>
        <v>52</v>
      </c>
      <c r="H56" s="31">
        <v>0.56375</v>
      </c>
      <c r="I56" s="32">
        <f t="shared" si="6"/>
        <v>14508</v>
      </c>
      <c r="J56" s="29">
        <f t="shared" si="7"/>
        <v>6648</v>
      </c>
      <c r="K56" s="54"/>
      <c r="L56" s="55"/>
      <c r="M56" s="19"/>
      <c r="N56" s="18"/>
    </row>
    <row r="57" spans="1:14" ht="21.75" customHeight="1">
      <c r="A57" s="69">
        <v>53</v>
      </c>
      <c r="B57" s="41">
        <v>62</v>
      </c>
      <c r="C57" s="41" t="s">
        <v>191</v>
      </c>
      <c r="D57" s="41" t="s">
        <v>192</v>
      </c>
      <c r="E57" s="42">
        <v>5.55</v>
      </c>
      <c r="F57" s="29">
        <f t="shared" si="4"/>
        <v>712</v>
      </c>
      <c r="G57" s="30">
        <f t="shared" si="5"/>
        <v>54</v>
      </c>
      <c r="H57" s="31">
        <v>0.5737384259259259</v>
      </c>
      <c r="I57" s="32">
        <f t="shared" si="6"/>
        <v>15371.000000000004</v>
      </c>
      <c r="J57" s="29">
        <f t="shared" si="7"/>
        <v>6827.000000000004</v>
      </c>
      <c r="K57" s="54">
        <v>561</v>
      </c>
      <c r="L57" s="55"/>
      <c r="M57" s="19"/>
      <c r="N57" s="18"/>
    </row>
    <row r="58" spans="1:14" ht="21.75" customHeight="1">
      <c r="A58" s="69">
        <v>54</v>
      </c>
      <c r="B58" s="41">
        <v>17</v>
      </c>
      <c r="C58" s="41" t="s">
        <v>155</v>
      </c>
      <c r="D58" s="41" t="s">
        <v>115</v>
      </c>
      <c r="E58" s="42">
        <v>6.6</v>
      </c>
      <c r="F58" s="29">
        <f t="shared" si="4"/>
        <v>676</v>
      </c>
      <c r="G58" s="30">
        <f t="shared" si="5"/>
        <v>55</v>
      </c>
      <c r="H58" s="31">
        <v>0.5775462962962963</v>
      </c>
      <c r="I58" s="32">
        <f t="shared" si="6"/>
        <v>15700.000000000002</v>
      </c>
      <c r="J58" s="29">
        <f t="shared" si="7"/>
        <v>7588.000000000002</v>
      </c>
      <c r="K58" s="54" t="s">
        <v>205</v>
      </c>
      <c r="L58" s="55"/>
      <c r="M58" s="19"/>
      <c r="N58" s="18"/>
    </row>
    <row r="59" spans="1:14" ht="21.75" customHeight="1">
      <c r="A59" s="69">
        <v>55</v>
      </c>
      <c r="B59" s="41">
        <v>42</v>
      </c>
      <c r="C59" s="41" t="s">
        <v>177</v>
      </c>
      <c r="D59" s="41" t="s">
        <v>178</v>
      </c>
      <c r="E59" s="45">
        <v>6</v>
      </c>
      <c r="F59" s="29">
        <f t="shared" si="4"/>
        <v>695</v>
      </c>
      <c r="G59" s="30">
        <f t="shared" si="5"/>
        <v>59</v>
      </c>
      <c r="H59" s="31">
        <v>0.5911111111111111</v>
      </c>
      <c r="I59" s="32">
        <f t="shared" si="6"/>
        <v>16872.000000000004</v>
      </c>
      <c r="J59" s="29">
        <f t="shared" si="7"/>
        <v>8532.000000000004</v>
      </c>
      <c r="K59" s="54"/>
      <c r="L59" s="55"/>
      <c r="M59" s="19"/>
      <c r="N59" s="18"/>
    </row>
    <row r="60" spans="1:14" ht="21.75" customHeight="1">
      <c r="A60" s="69">
        <v>56</v>
      </c>
      <c r="B60" s="41">
        <v>72</v>
      </c>
      <c r="C60" s="41" t="s">
        <v>122</v>
      </c>
      <c r="D60" s="41" t="s">
        <v>123</v>
      </c>
      <c r="E60" s="42">
        <v>7.2</v>
      </c>
      <c r="F60" s="29">
        <f t="shared" si="4"/>
        <v>658</v>
      </c>
      <c r="G60" s="30">
        <f t="shared" si="5"/>
        <v>56</v>
      </c>
      <c r="H60" s="31">
        <v>0.5859722222222222</v>
      </c>
      <c r="I60" s="32">
        <f t="shared" si="6"/>
        <v>16428.000000000004</v>
      </c>
      <c r="J60" s="29">
        <f t="shared" si="7"/>
        <v>8532.000000000004</v>
      </c>
      <c r="K60" s="54" t="s">
        <v>230</v>
      </c>
      <c r="L60" s="55"/>
      <c r="M60" s="19"/>
      <c r="N60" s="18"/>
    </row>
    <row r="61" spans="1:14" ht="21.75" customHeight="1">
      <c r="A61" s="69">
        <v>57</v>
      </c>
      <c r="B61" s="41">
        <v>11</v>
      </c>
      <c r="C61" s="41" t="s">
        <v>149</v>
      </c>
      <c r="D61" s="41" t="s">
        <v>150</v>
      </c>
      <c r="E61" s="42">
        <v>6.7</v>
      </c>
      <c r="F61" s="29">
        <f t="shared" si="4"/>
        <v>673</v>
      </c>
      <c r="G61" s="30">
        <f t="shared" si="5"/>
        <v>58</v>
      </c>
      <c r="H61" s="31">
        <v>0.5909606481481481</v>
      </c>
      <c r="I61" s="32">
        <f t="shared" si="6"/>
        <v>16858.999999999996</v>
      </c>
      <c r="J61" s="29">
        <f t="shared" si="7"/>
        <v>8782.999999999996</v>
      </c>
      <c r="K61" s="54"/>
      <c r="L61" s="55"/>
      <c r="M61" s="19"/>
      <c r="N61" s="18"/>
    </row>
    <row r="62" spans="1:14" ht="21.75" customHeight="1">
      <c r="A62" s="69">
        <v>58</v>
      </c>
      <c r="B62" s="41">
        <v>26</v>
      </c>
      <c r="C62" s="41" t="s">
        <v>163</v>
      </c>
      <c r="D62" s="41" t="s">
        <v>164</v>
      </c>
      <c r="E62" s="42">
        <v>6.8</v>
      </c>
      <c r="F62" s="29">
        <f t="shared" si="4"/>
        <v>670</v>
      </c>
      <c r="G62" s="30">
        <f t="shared" si="5"/>
        <v>60</v>
      </c>
      <c r="H62" s="31">
        <v>0.5932060185185185</v>
      </c>
      <c r="I62" s="32">
        <f t="shared" si="6"/>
        <v>17053</v>
      </c>
      <c r="J62" s="29">
        <f t="shared" si="7"/>
        <v>9013</v>
      </c>
      <c r="K62" s="54"/>
      <c r="L62" s="55"/>
      <c r="M62" s="19"/>
      <c r="N62" s="18"/>
    </row>
    <row r="63" spans="1:14" ht="21.75" customHeight="1">
      <c r="A63" s="69">
        <v>59</v>
      </c>
      <c r="B63" s="41">
        <v>5</v>
      </c>
      <c r="C63" s="41" t="s">
        <v>82</v>
      </c>
      <c r="D63" s="41" t="s">
        <v>83</v>
      </c>
      <c r="E63" s="42">
        <v>8.6</v>
      </c>
      <c r="F63" s="29">
        <f t="shared" si="4"/>
        <v>624</v>
      </c>
      <c r="G63" s="30">
        <f t="shared" si="5"/>
        <v>57</v>
      </c>
      <c r="H63" s="31">
        <v>0.5898958333333334</v>
      </c>
      <c r="I63" s="32">
        <f t="shared" si="6"/>
        <v>16767.000000000007</v>
      </c>
      <c r="J63" s="29">
        <f t="shared" si="7"/>
        <v>9279.000000000007</v>
      </c>
      <c r="K63" s="54" t="s">
        <v>202</v>
      </c>
      <c r="L63" s="55"/>
      <c r="M63" s="18"/>
      <c r="N63" s="18"/>
    </row>
    <row r="64" spans="1:14" ht="21.75" customHeight="1">
      <c r="A64" s="69">
        <v>60</v>
      </c>
      <c r="B64" s="41">
        <v>36</v>
      </c>
      <c r="C64" s="41" t="s">
        <v>113</v>
      </c>
      <c r="D64" s="41" t="s">
        <v>114</v>
      </c>
      <c r="E64" s="42">
        <v>7.1</v>
      </c>
      <c r="F64" s="29">
        <f t="shared" si="4"/>
        <v>661</v>
      </c>
      <c r="G64" s="30">
        <f t="shared" si="5"/>
        <v>61</v>
      </c>
      <c r="H64" s="31">
        <v>0.5979976851851853</v>
      </c>
      <c r="I64" s="32">
        <f t="shared" si="6"/>
        <v>17467.000000000007</v>
      </c>
      <c r="J64" s="29">
        <f t="shared" si="7"/>
        <v>9535.000000000007</v>
      </c>
      <c r="K64" s="54" t="s">
        <v>202</v>
      </c>
      <c r="L64" s="55"/>
      <c r="M64" s="18"/>
      <c r="N64" s="18"/>
    </row>
    <row r="65" spans="1:14" ht="21.75" customHeight="1">
      <c r="A65" s="69" t="s">
        <v>241</v>
      </c>
      <c r="B65" s="59">
        <v>67</v>
      </c>
      <c r="C65" s="67" t="s">
        <v>235</v>
      </c>
      <c r="D65" s="59" t="s">
        <v>47</v>
      </c>
      <c r="E65" s="60">
        <v>11</v>
      </c>
      <c r="F65" s="61">
        <f t="shared" si="4"/>
        <v>580</v>
      </c>
      <c r="G65" s="62">
        <f t="shared" si="5"/>
        <v>10</v>
      </c>
      <c r="H65" s="63">
        <v>0.5023032407407407</v>
      </c>
      <c r="I65" s="64">
        <f t="shared" si="6"/>
        <v>9199.000000000002</v>
      </c>
      <c r="J65" s="61">
        <f t="shared" si="7"/>
        <v>2239.000000000002</v>
      </c>
      <c r="K65" s="65" t="s">
        <v>226</v>
      </c>
      <c r="L65" s="55"/>
      <c r="M65" s="18"/>
      <c r="N65" s="18"/>
    </row>
    <row r="66" spans="1:14" ht="21.75" customHeight="1">
      <c r="A66" s="83" t="s">
        <v>242</v>
      </c>
      <c r="B66" s="41">
        <v>19</v>
      </c>
      <c r="C66" s="41" t="s">
        <v>111</v>
      </c>
      <c r="D66" s="41" t="s">
        <v>112</v>
      </c>
      <c r="E66" s="42">
        <v>5.2</v>
      </c>
      <c r="F66" s="29">
        <f t="shared" si="4"/>
        <v>726</v>
      </c>
      <c r="G66" s="30" t="e">
        <f t="shared" si="5"/>
        <v>#VALUE!</v>
      </c>
      <c r="H66" s="31" t="s">
        <v>237</v>
      </c>
      <c r="I66" s="32" t="e">
        <f t="shared" si="6"/>
        <v>#VALUE!</v>
      </c>
      <c r="J66" s="29" t="e">
        <f t="shared" si="7"/>
        <v>#VALUE!</v>
      </c>
      <c r="K66" s="54" t="s">
        <v>202</v>
      </c>
      <c r="L66" s="55"/>
      <c r="M66" s="19"/>
      <c r="N66" s="19"/>
    </row>
    <row r="67" spans="1:14" ht="21.75" customHeight="1">
      <c r="A67" s="83" t="s">
        <v>242</v>
      </c>
      <c r="B67" s="41">
        <v>1</v>
      </c>
      <c r="C67" s="41" t="s">
        <v>137</v>
      </c>
      <c r="D67" s="41" t="s">
        <v>138</v>
      </c>
      <c r="E67" s="42">
        <v>6.4</v>
      </c>
      <c r="F67" s="29">
        <f t="shared" si="4"/>
        <v>682</v>
      </c>
      <c r="G67" s="30" t="e">
        <f t="shared" si="5"/>
        <v>#VALUE!</v>
      </c>
      <c r="H67" s="31" t="s">
        <v>236</v>
      </c>
      <c r="I67" s="32" t="e">
        <f t="shared" si="6"/>
        <v>#VALUE!</v>
      </c>
      <c r="J67" s="29" t="e">
        <f t="shared" si="7"/>
        <v>#VALUE!</v>
      </c>
      <c r="K67" s="54"/>
      <c r="L67" s="55"/>
      <c r="M67" s="18"/>
      <c r="N67" s="18"/>
    </row>
    <row r="68" spans="1:14" ht="21.75" customHeight="1">
      <c r="A68" s="83" t="s">
        <v>243</v>
      </c>
      <c r="B68" s="41">
        <v>21</v>
      </c>
      <c r="C68" s="41" t="s">
        <v>102</v>
      </c>
      <c r="D68" s="41" t="s">
        <v>103</v>
      </c>
      <c r="E68" s="42">
        <v>6.9</v>
      </c>
      <c r="F68" s="30">
        <f t="shared" si="4"/>
        <v>667</v>
      </c>
      <c r="G68" s="30" t="e">
        <f t="shared" si="5"/>
        <v>#VALUE!</v>
      </c>
      <c r="H68" s="31" t="s">
        <v>234</v>
      </c>
      <c r="I68" s="30" t="e">
        <f t="shared" si="6"/>
        <v>#VALUE!</v>
      </c>
      <c r="J68" s="30" t="e">
        <f t="shared" si="7"/>
        <v>#VALUE!</v>
      </c>
      <c r="K68" s="54" t="s">
        <v>202</v>
      </c>
      <c r="L68" s="55"/>
      <c r="M68" s="18"/>
      <c r="N68" s="18"/>
    </row>
    <row r="69" spans="1:14" ht="21.75" customHeight="1">
      <c r="A69" s="83" t="s">
        <v>242</v>
      </c>
      <c r="B69" s="41">
        <v>70</v>
      </c>
      <c r="C69" s="41" t="s">
        <v>119</v>
      </c>
      <c r="D69" s="41" t="s">
        <v>120</v>
      </c>
      <c r="E69" s="42">
        <v>7</v>
      </c>
      <c r="F69" s="30">
        <f aca="true" t="shared" si="8" ref="F69:F82">ROUND(IF($J$2=1,1190/E69^0.3,IF($J$2=2,1335/E69^0.4,1825/E69^0.55)),0)</f>
        <v>664</v>
      </c>
      <c r="G69" s="30" t="e">
        <f aca="true" t="shared" si="9" ref="G69:G82">RANK(H69,$H$5:$H$82,1)</f>
        <v>#VALUE!</v>
      </c>
      <c r="H69" s="31" t="s">
        <v>239</v>
      </c>
      <c r="I69" s="30" t="e">
        <f aca="true" t="shared" si="10" ref="I69:I82">(H69-$I$2)/"0:0:1"</f>
        <v>#VALUE!</v>
      </c>
      <c r="J69" s="30" t="e">
        <f aca="true" t="shared" si="11" ref="J69:J82">I69-F69*$H$2</f>
        <v>#VALUE!</v>
      </c>
      <c r="K69" s="54" t="s">
        <v>202</v>
      </c>
      <c r="L69" s="55"/>
      <c r="M69" s="19"/>
      <c r="N69" s="18"/>
    </row>
    <row r="70" spans="1:14" ht="21.75" customHeight="1">
      <c r="A70" s="84" t="s">
        <v>243</v>
      </c>
      <c r="B70" s="59">
        <v>38</v>
      </c>
      <c r="C70" s="59" t="s">
        <v>59</v>
      </c>
      <c r="D70" s="59" t="s">
        <v>60</v>
      </c>
      <c r="E70" s="60">
        <v>7.2</v>
      </c>
      <c r="F70" s="62">
        <f t="shared" si="8"/>
        <v>658</v>
      </c>
      <c r="G70" s="62" t="e">
        <f t="shared" si="9"/>
        <v>#VALUE!</v>
      </c>
      <c r="H70" s="63" t="s">
        <v>234</v>
      </c>
      <c r="I70" s="62" t="e">
        <f t="shared" si="10"/>
        <v>#VALUE!</v>
      </c>
      <c r="J70" s="62" t="e">
        <f t="shared" si="11"/>
        <v>#VALUE!</v>
      </c>
      <c r="K70" s="65" t="s">
        <v>202</v>
      </c>
      <c r="L70" s="55"/>
      <c r="M70" s="19"/>
      <c r="N70" s="18"/>
    </row>
    <row r="71" spans="1:14" ht="21.75" customHeight="1">
      <c r="A71" s="83" t="s">
        <v>242</v>
      </c>
      <c r="B71" s="41">
        <v>77</v>
      </c>
      <c r="C71" s="41" t="s">
        <v>197</v>
      </c>
      <c r="D71" s="41" t="s">
        <v>198</v>
      </c>
      <c r="E71" s="42">
        <v>7.3</v>
      </c>
      <c r="F71" s="29">
        <f t="shared" si="8"/>
        <v>655</v>
      </c>
      <c r="G71" s="30" t="e">
        <f t="shared" si="9"/>
        <v>#VALUE!</v>
      </c>
      <c r="H71" s="31" t="s">
        <v>238</v>
      </c>
      <c r="I71" s="32" t="e">
        <f t="shared" si="10"/>
        <v>#VALUE!</v>
      </c>
      <c r="J71" s="29" t="e">
        <f t="shared" si="11"/>
        <v>#VALUE!</v>
      </c>
      <c r="K71" s="54"/>
      <c r="L71" s="66"/>
      <c r="M71" s="19"/>
      <c r="N71" s="18"/>
    </row>
    <row r="72" spans="1:14" ht="21.75" customHeight="1">
      <c r="A72" s="84" t="s">
        <v>243</v>
      </c>
      <c r="B72" s="59">
        <v>28</v>
      </c>
      <c r="C72" s="59" t="s">
        <v>78</v>
      </c>
      <c r="D72" s="59" t="s">
        <v>79</v>
      </c>
      <c r="E72" s="60">
        <v>7.8</v>
      </c>
      <c r="F72" s="61">
        <f t="shared" si="8"/>
        <v>643</v>
      </c>
      <c r="G72" s="62" t="e">
        <f t="shared" si="9"/>
        <v>#VALUE!</v>
      </c>
      <c r="H72" s="63" t="s">
        <v>233</v>
      </c>
      <c r="I72" s="64" t="e">
        <f t="shared" si="10"/>
        <v>#VALUE!</v>
      </c>
      <c r="J72" s="61" t="e">
        <f t="shared" si="11"/>
        <v>#VALUE!</v>
      </c>
      <c r="K72" s="65" t="s">
        <v>209</v>
      </c>
      <c r="L72" s="55"/>
      <c r="M72" s="18"/>
      <c r="N72" s="18"/>
    </row>
    <row r="73" spans="1:12" ht="21.75" customHeight="1">
      <c r="A73" s="83" t="s">
        <v>242</v>
      </c>
      <c r="B73" s="41">
        <v>14</v>
      </c>
      <c r="C73" s="41" t="s">
        <v>153</v>
      </c>
      <c r="D73" s="41" t="s">
        <v>154</v>
      </c>
      <c r="E73" s="42">
        <v>8</v>
      </c>
      <c r="F73" s="29">
        <f t="shared" si="8"/>
        <v>638</v>
      </c>
      <c r="G73" s="30" t="e">
        <f t="shared" si="9"/>
        <v>#VALUE!</v>
      </c>
      <c r="H73" s="31" t="s">
        <v>236</v>
      </c>
      <c r="I73" s="32" t="e">
        <f t="shared" si="10"/>
        <v>#VALUE!</v>
      </c>
      <c r="J73" s="29" t="e">
        <f t="shared" si="11"/>
        <v>#VALUE!</v>
      </c>
      <c r="K73" s="54"/>
      <c r="L73" s="55"/>
    </row>
    <row r="74" spans="1:12" ht="21.75" customHeight="1">
      <c r="A74" s="83" t="s">
        <v>242</v>
      </c>
      <c r="B74" s="41">
        <v>48</v>
      </c>
      <c r="C74" s="41" t="s">
        <v>179</v>
      </c>
      <c r="D74" s="41" t="s">
        <v>180</v>
      </c>
      <c r="E74" s="45">
        <v>8.6</v>
      </c>
      <c r="F74" s="29">
        <f t="shared" si="8"/>
        <v>624</v>
      </c>
      <c r="G74" s="30" t="e">
        <f t="shared" si="9"/>
        <v>#VALUE!</v>
      </c>
      <c r="H74" s="31" t="s">
        <v>236</v>
      </c>
      <c r="I74" s="32" t="e">
        <f t="shared" si="10"/>
        <v>#VALUE!</v>
      </c>
      <c r="J74" s="29" t="e">
        <f t="shared" si="11"/>
        <v>#VALUE!</v>
      </c>
      <c r="K74" s="54">
        <v>7840</v>
      </c>
      <c r="L74" s="55"/>
    </row>
    <row r="75" spans="1:12" ht="21.75" customHeight="1">
      <c r="A75" s="84" t="s">
        <v>243</v>
      </c>
      <c r="B75" s="59">
        <v>75</v>
      </c>
      <c r="C75" s="59" t="s">
        <v>133</v>
      </c>
      <c r="D75" s="59" t="s">
        <v>134</v>
      </c>
      <c r="E75" s="60">
        <v>9.6</v>
      </c>
      <c r="F75" s="61">
        <f t="shared" si="8"/>
        <v>604</v>
      </c>
      <c r="G75" s="62" t="e">
        <f t="shared" si="9"/>
        <v>#VALUE!</v>
      </c>
      <c r="H75" s="63" t="s">
        <v>234</v>
      </c>
      <c r="I75" s="64" t="e">
        <f t="shared" si="10"/>
        <v>#VALUE!</v>
      </c>
      <c r="J75" s="61" t="e">
        <f t="shared" si="11"/>
        <v>#VALUE!</v>
      </c>
      <c r="K75" s="65" t="s">
        <v>202</v>
      </c>
      <c r="L75" s="55"/>
    </row>
    <row r="76" spans="1:12" ht="21.75" customHeight="1">
      <c r="A76" s="84" t="s">
        <v>243</v>
      </c>
      <c r="B76" s="59">
        <v>65</v>
      </c>
      <c r="C76" s="59" t="s">
        <v>124</v>
      </c>
      <c r="D76" s="59" t="s">
        <v>125</v>
      </c>
      <c r="E76" s="60">
        <v>9.7</v>
      </c>
      <c r="F76" s="61">
        <f t="shared" si="8"/>
        <v>602</v>
      </c>
      <c r="G76" s="62" t="e">
        <f t="shared" si="9"/>
        <v>#VALUE!</v>
      </c>
      <c r="H76" s="63" t="s">
        <v>234</v>
      </c>
      <c r="I76" s="64" t="e">
        <f t="shared" si="10"/>
        <v>#VALUE!</v>
      </c>
      <c r="J76" s="61" t="e">
        <f t="shared" si="11"/>
        <v>#VALUE!</v>
      </c>
      <c r="K76" s="65" t="s">
        <v>224</v>
      </c>
      <c r="L76" s="55"/>
    </row>
    <row r="77" spans="1:12" ht="21.75" customHeight="1">
      <c r="A77" s="85" t="s">
        <v>244</v>
      </c>
      <c r="B77" s="46">
        <v>13</v>
      </c>
      <c r="C77" s="46" t="s">
        <v>152</v>
      </c>
      <c r="D77" s="46" t="s">
        <v>52</v>
      </c>
      <c r="E77" s="47"/>
      <c r="F77" s="48" t="e">
        <f t="shared" si="8"/>
        <v>#DIV/0!</v>
      </c>
      <c r="G77" s="49" t="e">
        <f t="shared" si="9"/>
        <v>#VALUE!</v>
      </c>
      <c r="H77" s="50" t="s">
        <v>200</v>
      </c>
      <c r="I77" s="51" t="e">
        <f t="shared" si="10"/>
        <v>#VALUE!</v>
      </c>
      <c r="J77" s="48" t="e">
        <f t="shared" si="11"/>
        <v>#VALUE!</v>
      </c>
      <c r="K77" s="58" t="s">
        <v>202</v>
      </c>
      <c r="L77" s="55"/>
    </row>
    <row r="78" spans="1:12" ht="21.75" customHeight="1">
      <c r="A78" s="85" t="s">
        <v>244</v>
      </c>
      <c r="B78" s="46">
        <v>32</v>
      </c>
      <c r="C78" s="46" t="s">
        <v>171</v>
      </c>
      <c r="D78" s="46" t="s">
        <v>172</v>
      </c>
      <c r="E78" s="47"/>
      <c r="F78" s="48" t="e">
        <f t="shared" si="8"/>
        <v>#DIV/0!</v>
      </c>
      <c r="G78" s="49" t="e">
        <f t="shared" si="9"/>
        <v>#VALUE!</v>
      </c>
      <c r="H78" s="50" t="s">
        <v>200</v>
      </c>
      <c r="I78" s="51" t="e">
        <f t="shared" si="10"/>
        <v>#VALUE!</v>
      </c>
      <c r="J78" s="48" t="e">
        <f t="shared" si="11"/>
        <v>#VALUE!</v>
      </c>
      <c r="K78" s="58"/>
      <c r="L78" s="55"/>
    </row>
    <row r="79" spans="1:12" ht="21.75" customHeight="1">
      <c r="A79" s="85" t="s">
        <v>244</v>
      </c>
      <c r="B79" s="46">
        <v>51</v>
      </c>
      <c r="C79" s="46" t="s">
        <v>98</v>
      </c>
      <c r="D79" s="46" t="s">
        <v>99</v>
      </c>
      <c r="E79" s="57"/>
      <c r="F79" s="48" t="e">
        <f t="shared" si="8"/>
        <v>#DIV/0!</v>
      </c>
      <c r="G79" s="49" t="e">
        <f t="shared" si="9"/>
        <v>#VALUE!</v>
      </c>
      <c r="H79" s="50" t="s">
        <v>232</v>
      </c>
      <c r="I79" s="51" t="e">
        <f t="shared" si="10"/>
        <v>#VALUE!</v>
      </c>
      <c r="J79" s="48" t="e">
        <f t="shared" si="11"/>
        <v>#VALUE!</v>
      </c>
      <c r="K79" s="58" t="s">
        <v>202</v>
      </c>
      <c r="L79" s="55"/>
    </row>
    <row r="80" spans="1:12" ht="21.75" customHeight="1">
      <c r="A80" s="85" t="s">
        <v>244</v>
      </c>
      <c r="B80" s="46">
        <v>53</v>
      </c>
      <c r="C80" s="52" t="s">
        <v>199</v>
      </c>
      <c r="D80" s="46" t="s">
        <v>86</v>
      </c>
      <c r="E80" s="47"/>
      <c r="F80" s="49" t="e">
        <f t="shared" si="8"/>
        <v>#DIV/0!</v>
      </c>
      <c r="G80" s="49" t="e">
        <f t="shared" si="9"/>
        <v>#VALUE!</v>
      </c>
      <c r="H80" s="50" t="s">
        <v>200</v>
      </c>
      <c r="I80" s="49" t="e">
        <f t="shared" si="10"/>
        <v>#VALUE!</v>
      </c>
      <c r="J80" s="49" t="e">
        <f t="shared" si="11"/>
        <v>#VALUE!</v>
      </c>
      <c r="K80" s="58" t="s">
        <v>218</v>
      </c>
      <c r="L80" s="55"/>
    </row>
    <row r="81" spans="1:12" ht="21.75" customHeight="1">
      <c r="A81" s="85" t="s">
        <v>244</v>
      </c>
      <c r="B81" s="46">
        <v>58</v>
      </c>
      <c r="C81" s="46" t="s">
        <v>189</v>
      </c>
      <c r="D81" s="46" t="s">
        <v>190</v>
      </c>
      <c r="E81" s="47"/>
      <c r="F81" s="49" t="e">
        <f t="shared" si="8"/>
        <v>#DIV/0!</v>
      </c>
      <c r="G81" s="49" t="e">
        <f t="shared" si="9"/>
        <v>#VALUE!</v>
      </c>
      <c r="H81" s="50" t="s">
        <v>232</v>
      </c>
      <c r="I81" s="49" t="e">
        <f t="shared" si="10"/>
        <v>#VALUE!</v>
      </c>
      <c r="J81" s="49" t="e">
        <f t="shared" si="11"/>
        <v>#VALUE!</v>
      </c>
      <c r="K81" s="58"/>
      <c r="L81" s="55"/>
    </row>
    <row r="82" spans="1:12" ht="21.75" customHeight="1">
      <c r="A82" s="85" t="s">
        <v>244</v>
      </c>
      <c r="B82" s="46">
        <v>76</v>
      </c>
      <c r="C82" s="46" t="s">
        <v>196</v>
      </c>
      <c r="D82" s="46" t="s">
        <v>95</v>
      </c>
      <c r="E82" s="53"/>
      <c r="F82" s="48" t="e">
        <f t="shared" si="8"/>
        <v>#DIV/0!</v>
      </c>
      <c r="G82" s="49" t="e">
        <f t="shared" si="9"/>
        <v>#VALUE!</v>
      </c>
      <c r="H82" s="50" t="s">
        <v>200</v>
      </c>
      <c r="I82" s="51" t="e">
        <f t="shared" si="10"/>
        <v>#VALUE!</v>
      </c>
      <c r="J82" s="48" t="e">
        <f t="shared" si="11"/>
        <v>#VALUE!</v>
      </c>
      <c r="K82" s="58"/>
      <c r="L82" s="55"/>
    </row>
    <row r="83" ht="14.25">
      <c r="E83" s="21"/>
    </row>
    <row r="84" ht="14.25">
      <c r="E84" s="21"/>
    </row>
    <row r="85" ht="14.25">
      <c r="E85" s="21"/>
    </row>
    <row r="86" ht="14.25">
      <c r="E86" s="21"/>
    </row>
    <row r="87" ht="14.25">
      <c r="E87" s="21"/>
    </row>
    <row r="88" ht="14.25">
      <c r="E88" s="21"/>
    </row>
    <row r="89" ht="14.25">
      <c r="E89" s="21"/>
    </row>
    <row r="90" ht="14.25">
      <c r="E90" s="21"/>
    </row>
    <row r="91" ht="14.25">
      <c r="E91" s="21"/>
    </row>
    <row r="92" ht="14.25">
      <c r="E92" s="21"/>
    </row>
    <row r="93" ht="14.25">
      <c r="E93" s="21"/>
    </row>
    <row r="94" ht="14.25">
      <c r="E94" s="21"/>
    </row>
    <row r="95" ht="14.25">
      <c r="E95" s="21"/>
    </row>
    <row r="96" ht="14.25">
      <c r="E96" s="21"/>
    </row>
    <row r="97" ht="14.25">
      <c r="E97" s="21"/>
    </row>
    <row r="98" ht="14.25">
      <c r="E98" s="21"/>
    </row>
    <row r="99" ht="14.25">
      <c r="E99" s="21"/>
    </row>
    <row r="100" ht="14.25">
      <c r="E100" s="21"/>
    </row>
    <row r="101" ht="14.25">
      <c r="E101" s="21"/>
    </row>
    <row r="102" ht="14.25">
      <c r="E102" s="21"/>
    </row>
    <row r="103" ht="14.25">
      <c r="E103" s="21"/>
    </row>
    <row r="104" ht="14.25">
      <c r="E104" s="21"/>
    </row>
    <row r="105" ht="14.25">
      <c r="E105" s="21"/>
    </row>
    <row r="106" ht="14.25">
      <c r="E106" s="21"/>
    </row>
    <row r="107" ht="14.25">
      <c r="E107" s="21"/>
    </row>
    <row r="108" ht="14.25">
      <c r="E108" s="21"/>
    </row>
    <row r="109" ht="14.25">
      <c r="E109" s="21"/>
    </row>
    <row r="110" ht="14.25">
      <c r="E110" s="21"/>
    </row>
    <row r="111" ht="14.25">
      <c r="E111" s="21"/>
    </row>
    <row r="112" ht="14.25">
      <c r="E112" s="21"/>
    </row>
    <row r="113" ht="14.25">
      <c r="E113" s="21"/>
    </row>
    <row r="114" ht="14.25">
      <c r="E114" s="21"/>
    </row>
    <row r="115" ht="14.25">
      <c r="E115" s="21"/>
    </row>
    <row r="116" ht="14.25">
      <c r="E116" s="21"/>
    </row>
    <row r="117" ht="14.25">
      <c r="E117" s="21"/>
    </row>
    <row r="118" ht="14.25">
      <c r="E118" s="21"/>
    </row>
    <row r="119" ht="14.25">
      <c r="E119" s="21"/>
    </row>
    <row r="120" ht="14.25">
      <c r="E120" s="21"/>
    </row>
    <row r="121" ht="14.25">
      <c r="E121" s="21"/>
    </row>
    <row r="122" ht="14.25">
      <c r="E122" s="21"/>
    </row>
    <row r="123" ht="14.25">
      <c r="E123" s="21"/>
    </row>
    <row r="124" ht="14.25">
      <c r="E124" s="21"/>
    </row>
    <row r="125" ht="14.25">
      <c r="E125" s="21"/>
    </row>
    <row r="126" ht="14.25">
      <c r="E126" s="21"/>
    </row>
    <row r="127" ht="14.25">
      <c r="E127" s="21"/>
    </row>
    <row r="128" ht="14.25">
      <c r="E128" s="21"/>
    </row>
    <row r="129" ht="14.25">
      <c r="E129" s="21"/>
    </row>
    <row r="130" ht="14.25">
      <c r="E130" s="21"/>
    </row>
    <row r="131" ht="14.25">
      <c r="E131" s="21"/>
    </row>
    <row r="132" ht="14.25">
      <c r="E132" s="21"/>
    </row>
    <row r="133" ht="14.25">
      <c r="E133" s="21"/>
    </row>
    <row r="134" ht="14.25">
      <c r="E134" s="21"/>
    </row>
    <row r="135" ht="14.25">
      <c r="E135" s="21"/>
    </row>
    <row r="136" ht="14.25">
      <c r="E136" s="21"/>
    </row>
    <row r="137" ht="14.25">
      <c r="E137" s="21"/>
    </row>
    <row r="138" ht="14.25">
      <c r="E138" s="21"/>
    </row>
    <row r="139" ht="14.25">
      <c r="E139" s="21"/>
    </row>
    <row r="140" ht="14.25">
      <c r="E140" s="21"/>
    </row>
    <row r="141" ht="14.25">
      <c r="E141" s="21"/>
    </row>
    <row r="142" ht="14.25">
      <c r="E142" s="21"/>
    </row>
    <row r="143" ht="14.25">
      <c r="E143" s="21"/>
    </row>
    <row r="144" ht="14.25">
      <c r="E144" s="21"/>
    </row>
    <row r="145" ht="14.25">
      <c r="E145" s="21"/>
    </row>
    <row r="146" ht="14.25">
      <c r="E146" s="21"/>
    </row>
    <row r="147" ht="14.25">
      <c r="E147" s="21"/>
    </row>
    <row r="148" ht="14.25">
      <c r="E148" s="21"/>
    </row>
    <row r="149" ht="14.25">
      <c r="E149" s="21"/>
    </row>
    <row r="150" ht="14.25">
      <c r="E150" s="21"/>
    </row>
    <row r="151" ht="14.25">
      <c r="E151" s="21"/>
    </row>
    <row r="152" ht="14.25">
      <c r="E152" s="21"/>
    </row>
    <row r="153" ht="14.25">
      <c r="E153" s="21"/>
    </row>
    <row r="154" ht="14.25">
      <c r="E154" s="21"/>
    </row>
    <row r="155" ht="14.25">
      <c r="E155" s="21"/>
    </row>
    <row r="156" ht="14.25">
      <c r="E156" s="21"/>
    </row>
    <row r="157" ht="14.25">
      <c r="E157" s="21"/>
    </row>
    <row r="158" ht="14.25">
      <c r="E158" s="21"/>
    </row>
    <row r="159" ht="14.25">
      <c r="E159" s="21"/>
    </row>
    <row r="160" ht="14.25">
      <c r="E160" s="21"/>
    </row>
    <row r="161" ht="14.25">
      <c r="E161" s="21"/>
    </row>
    <row r="162" ht="14.25">
      <c r="E162" s="21"/>
    </row>
    <row r="163" ht="14.25">
      <c r="E163" s="21"/>
    </row>
    <row r="164" ht="14.25">
      <c r="E164" s="21"/>
    </row>
    <row r="165" ht="14.25">
      <c r="E165" s="21"/>
    </row>
    <row r="166" ht="14.25">
      <c r="E166" s="21"/>
    </row>
  </sheetData>
  <sheetProtection/>
  <printOptions/>
  <pageMargins left="1.42" right="0.22" top="0.4330708661417323" bottom="0.31" header="0.2755905511811024" footer="0.2362204724409449"/>
  <pageSetup fitToHeight="2" horizontalDpi="600" verticalDpi="600" orientation="portrait" paperSize="8" scale="67" r:id="rId2"/>
  <headerFooter alignWithMargins="0">
    <oddFooter>&amp;R&amp;D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</dc:creator>
  <cp:keywords/>
  <dc:description/>
  <cp:lastModifiedBy>森下勇示</cp:lastModifiedBy>
  <cp:lastPrinted>2013-08-25T06:45:38Z</cp:lastPrinted>
  <dcterms:created xsi:type="dcterms:W3CDTF">2003-08-31T00:17:52Z</dcterms:created>
  <dcterms:modified xsi:type="dcterms:W3CDTF">2013-08-27T01:36:59Z</dcterms:modified>
  <cp:category/>
  <cp:version/>
  <cp:contentType/>
  <cp:contentStatus/>
</cp:coreProperties>
</file>